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510" windowWidth="12615" windowHeight="5400" firstSheet="13"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5">上级转移支付补助项目支出预算表11!$A:$A,上级转移支付补助项目支出预算表11!$1:$1</definedName>
    <definedName name="_xlnm.Print_Titles" localSheetId="13">'市对下转移支付绩效目标表09-2'!$A:$A,'市对下转移支付绩效目标表09-2'!$1:$1</definedName>
    <definedName name="_xlnm.Print_Titles" localSheetId="12">'市对下转移支付预算表09-1'!$A:$A,'市对下转移支付预算表09-1'!$1:$1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A3" i="17"/>
  <c r="A3" i="16"/>
  <c r="A3" i="15"/>
  <c r="A3" i="14"/>
  <c r="A3" i="13"/>
  <c r="A3" i="12"/>
  <c r="A3" i="11"/>
  <c r="A3" i="10"/>
  <c r="A3" i="9"/>
  <c r="A3" i="8"/>
  <c r="A3" i="7"/>
  <c r="A3" i="6"/>
  <c r="A3" i="5"/>
  <c r="A3" i="4"/>
  <c r="A3" i="3"/>
  <c r="A3" i="2"/>
  <c r="A3" i="1"/>
  <c r="G5" i="17"/>
  <c r="F5"/>
  <c r="E5"/>
  <c r="A2"/>
  <c r="A2" i="16"/>
  <c r="A2" i="15"/>
  <c r="A2" i="14"/>
  <c r="A2" i="13"/>
  <c r="A2" i="12"/>
  <c r="A2" i="11"/>
  <c r="A2" i="10"/>
  <c r="A2" i="9"/>
  <c r="A2" i="8"/>
  <c r="A2" i="7"/>
  <c r="A2" i="6"/>
  <c r="A2" i="5"/>
  <c r="A2" i="4"/>
  <c r="A2" i="3"/>
  <c r="A2" i="2"/>
  <c r="A2" i="1"/>
</calcChain>
</file>

<file path=xl/sharedStrings.xml><?xml version="1.0" encoding="utf-8"?>
<sst xmlns="http://schemas.openxmlformats.org/spreadsheetml/2006/main" count="1280" uniqueCount="474">
  <si>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</si>
  <si>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</si>
  <si>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</si>
  <si>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</si>
  <si>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</si>
  <si>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</si>
  <si>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</si>
  <si>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</si>
  <si>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</si>
  <si>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</si>
  <si>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</si>
  <si>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</si>
  <si>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</si>
  <si>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</si>
  <si>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</si>
  <si>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</si>
  <si>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</si>
  <si>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</si>
  <si>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</si>
  <si>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</si>
  <si>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</si>
  <si>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</si>
  <si>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</si>
  <si>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</si>
  <si>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</si>
  <si>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</si>
  <si>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</si>
  <si>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</si>
  <si>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</si>
  <si>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</si>
  <si>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</si>
  <si>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</si>
  <si>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</si>
  <si>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</si>
  <si>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</si>
  <si>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</si>
  <si>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</si>
  <si>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</si>
  <si>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</si>
  <si>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</si>
  <si>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</si>
  <si>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</si>
  <si>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</si>
  <si>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</si>
  <si>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</si>
  <si>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</si>
  <si>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</si>
  <si>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</si>
  <si>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</si>
  <si>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</si>
  <si>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</si>
  <si>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</si>
  <si>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</si>
  <si>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</si>
  <si>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</si>
  <si>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</si>
  <si>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</si>
  <si>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</si>
  <si>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</si>
  <si>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</si>
  <si>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</si>
  <si>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</si>
  <si>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</si>
  <si>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</si>
  <si>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</si>
  <si>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</si>
  <si>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</si>
  <si>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</si>
  <si>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184</t>
  </si>
  <si>
    <t>昆明市供销合作社联合社</t>
  </si>
  <si>
    <t>184001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</si>
  <si>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</si>
  <si>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</si>
  <si>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</si>
  <si>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</si>
  <si>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</si>
  <si>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</si>
  <si>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</si>
  <si>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</si>
  <si>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</si>
  <si>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</si>
  <si>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</si>
  <si>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</si>
  <si>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</si>
  <si>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</si>
  <si>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</si>
  <si>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</si>
  <si>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</si>
  <si>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</si>
  <si>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</si>
  <si>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</si>
  <si>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</si>
  <si>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</si>
  <si>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</si>
  <si>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</si>
  <si>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</si>
  <si>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</si>
  <si>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</si>
  <si>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</si>
  <si>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</si>
  <si>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</si>
  <si>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</si>
  <si>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</si>
  <si>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</si>
  <si>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</si>
  <si>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</si>
  <si>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</si>
  <si>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</si>
  <si>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</si>
  <si>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</si>
  <si>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</si>
  <si>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</si>
  <si>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</si>
  <si>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</si>
  <si>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</si>
  <si>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</si>
  <si>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</si>
  <si>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</si>
  <si>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</si>
  <si>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</si>
  <si>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</si>
  <si>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</si>
  <si>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</si>
  <si>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</si>
  <si>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</si>
  <si>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</si>
  <si>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</si>
  <si>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</si>
  <si>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</si>
  <si>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</si>
  <si>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</si>
  <si>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</si>
  <si>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</si>
  <si>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</si>
  <si>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</si>
  <si>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</si>
  <si>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</si>
  <si>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</si>
  <si>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</si>
  <si>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</si>
  <si>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</si>
  <si>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</si>
  <si>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</si>
  <si>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</si>
  <si>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</si>
  <si>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</si>
  <si>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</si>
  <si>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</si>
  <si>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</si>
  <si>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</si>
  <si>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</si>
  <si>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</si>
  <si>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</si>
  <si>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</si>
  <si>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</si>
  <si>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</si>
  <si>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</si>
  <si>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</si>
  <si>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</si>
  <si>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</si>
  <si>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</si>
  <si>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</si>
  <si>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</si>
  <si>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</si>
  <si>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</si>
  <si>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</si>
  <si>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</si>
  <si>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</si>
  <si>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</si>
  <si>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</si>
  <si>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</si>
  <si>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</si>
  <si>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</si>
  <si>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</si>
  <si>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</si>
  <si>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</si>
  <si>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</si>
  <si>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</si>
  <si>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</si>
  <si>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</si>
  <si>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</si>
  <si>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</si>
  <si>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</si>
  <si>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</si>
  <si>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</si>
  <si>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</si>
  <si>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</si>
  <si>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</si>
  <si>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</si>
  <si>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</si>
  <si>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</si>
  <si>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</si>
  <si>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</si>
  <si>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</si>
  <si>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</si>
  <si>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</si>
  <si>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</si>
  <si>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</si>
  <si>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</si>
  <si>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</si>
  <si>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</si>
  <si>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530100210000000009335</t>
  </si>
  <si>
    <t>行政人员支出工资</t>
  </si>
  <si>
    <t>30101</t>
  </si>
  <si>
    <t>基本工资</t>
  </si>
  <si>
    <t>30102</t>
  </si>
  <si>
    <t>津贴补贴</t>
  </si>
  <si>
    <t>30103</t>
  </si>
  <si>
    <t>奖金</t>
  </si>
  <si>
    <t>530100210000000009336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</si>
  <si>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</si>
  <si>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</si>
  <si>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</si>
  <si>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</si>
  <si>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</si>
  <si>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</si>
  <si>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</si>
  <si>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</si>
  <si>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</si>
  <si>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</si>
  <si>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</si>
  <si>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</si>
  <si>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</si>
  <si>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530100210000000009337</t>
  </si>
  <si>
    <t>30113</t>
  </si>
  <si>
    <t>530100210000000009338</t>
  </si>
  <si>
    <t>对个人和家庭的补助</t>
  </si>
  <si>
    <t>30305</t>
  </si>
  <si>
    <t>生活补助</t>
  </si>
  <si>
    <t>530100210000000009340</t>
  </si>
  <si>
    <t>行政人员公务交通补贴</t>
  </si>
  <si>
    <t>30239</t>
  </si>
  <si>
    <t>其他交通费用</t>
  </si>
  <si>
    <t>530100210000000009341</t>
  </si>
  <si>
    <t>工会经费</t>
  </si>
  <si>
    <t>30228</t>
  </si>
  <si>
    <t>530100210000000009343</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</si>
  <si>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</si>
  <si>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</si>
  <si>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</si>
  <si>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</si>
  <si>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</si>
  <si>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</si>
  <si>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</si>
  <si>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</si>
  <si>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</si>
  <si>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</si>
  <si>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</si>
  <si>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</si>
  <si>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</si>
  <si>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</si>
  <si>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</si>
  <si>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530100210000000018934</t>
  </si>
  <si>
    <t>30217</t>
  </si>
  <si>
    <t>530100231100001447690</t>
  </si>
  <si>
    <t>行政人员奖金</t>
  </si>
  <si>
    <t>预算05-1表</t>
  </si>
  <si>
    <t>项目分类</t>
  </si>
  <si>
    <t>项目单位</t>
  </si>
  <si>
    <t>本年拨款</t>
  </si>
  <si>
    <t>其中：本次下达</t>
  </si>
  <si>
    <t>民生类</t>
  </si>
  <si>
    <t>530100261100004879618</t>
  </si>
  <si>
    <t>遗属生活补助经费</t>
  </si>
  <si>
    <t>事业发展类</t>
  </si>
  <si>
    <t>530100251100003553424</t>
  </si>
  <si>
    <t>保障供销工作目标完成及加强自身建设专项经费</t>
  </si>
  <si>
    <t>30227</t>
  </si>
  <si>
    <t>委托业务费</t>
  </si>
  <si>
    <t>530100251100003554008</t>
  </si>
  <si>
    <t>深化供销合作社综合改革项目经费</t>
  </si>
  <si>
    <t>31204</t>
  </si>
  <si>
    <t>费用补贴</t>
  </si>
  <si>
    <t>530100261100005003929</t>
  </si>
  <si>
    <t>农业社会化服务项目资金</t>
  </si>
  <si>
    <t>530100251100003554662</t>
  </si>
  <si>
    <t>农产品经纪人教育专项资金</t>
  </si>
  <si>
    <t>39999</t>
  </si>
  <si>
    <t>预算05-2表</t>
  </si>
  <si>
    <t>单位名称、项目名称</t>
  </si>
  <si>
    <t>项目年度绩效目标</t>
  </si>
  <si>
    <t>一级指标</t>
  </si>
  <si>
    <t>二级指标</t>
  </si>
  <si>
    <t>三级指标</t>
  </si>
  <si>
    <t>指标性质</t>
  </si>
  <si>
    <t>指标值</t>
  </si>
  <si>
    <t>度量单位</t>
  </si>
  <si>
    <t>指标属性</t>
  </si>
  <si>
    <t>指标内容</t>
  </si>
  <si>
    <t>1.为机关聘请法律顾问，提供法律咨询。聘请的机关法律顾问法律咨询回复率90%以上，线上普法活动5次以上。
2.购买机关办公用复印纸，保障机关工作正常开展。本年度预计采购采购复印纸375箱，复印纸验收合格率验收合格率100%。
3.以上两项任务各项任务完成及时率100%，服务对象满意度85%以上。</t>
  </si>
  <si>
    <t>产出指标</t>
  </si>
  <si>
    <t>数量指标</t>
  </si>
  <si>
    <t>采购复印纸</t>
  </si>
  <si>
    <t>=</t>
  </si>
  <si>
    <t>375</t>
  </si>
  <si>
    <t>箱</t>
  </si>
  <si>
    <t>定量指标</t>
  </si>
  <si>
    <t>采购复印纸375箱</t>
  </si>
  <si>
    <t>质量指标</t>
  </si>
  <si>
    <t>法律咨询回复率</t>
  </si>
  <si>
    <t>&gt;=</t>
  </si>
  <si>
    <t>90</t>
  </si>
  <si>
    <t>%</t>
  </si>
  <si>
    <t>聘请的机关法律顾问法律咨询回复率90%以上</t>
  </si>
  <si>
    <t>复印纸验收合格率</t>
  </si>
  <si>
    <t>100</t>
  </si>
  <si>
    <t>复印纸验收合格率验收合格率100%。</t>
  </si>
  <si>
    <t>时效指标</t>
  </si>
  <si>
    <t>任务完成及时率</t>
  </si>
  <si>
    <t>各项任务完成及时率100%。</t>
  </si>
  <si>
    <t>效益指标</t>
  </si>
  <si>
    <t>社会效益</t>
  </si>
  <si>
    <t>线上普法活动</t>
  </si>
  <si>
    <t>次</t>
  </si>
  <si>
    <t>线上普法活动5次以上</t>
  </si>
  <si>
    <t>满意度指标</t>
  </si>
  <si>
    <t>服务对象满意度</t>
  </si>
  <si>
    <t>85</t>
  </si>
  <si>
    <t>服务对象满意度85%以上</t>
  </si>
  <si>
    <t xml:space="preserve">按照“围绕高原特色农业产业、突出重点环节、扩大覆盖范围”的原则，开展农作物的土壤检测、土壤改良、农残检测、农作物营养、病虫草害防治、服务站建设、农业技术培训等多个环节的农业社会化服务。具体如下：
1.土壤检测与改良。针对土壤酸化、盐碱化以及土壤有机质降低的问题，通过测土分析提升土壤的可持续种植能力。实时收集土壤样本进行检测，根据检测结果提出改良方案并指导实施，提升土壤健康和肥力，为农作物生长创造优良的生长环境。对采集的土壤数据进行保存、分析，根据分析结果制定区域性土壤改良最佳方案，指导农户采用绿色有机肥料、低残留肥料、降盐调土剂及微生物菌肥等，使土壤调整至适宜各类农作物生长的条件。完成为不少于300户服务对象进行土壤检测。
2.农作物营养。依据土壤中农作物元素的含量及农作物生长周期养分需求，制定科学的施肥方案，确保提供必要的营养元素，促进农作物健康成长。具体措施包括施用大量元素肥料、中微量元素肥料，并注重有机无机的合理搭配，以提高肥料利用率，减少养分流失，实现农作物营养均衡。针对高原气候特征及土壤改良情况，推广成熟的农作物营养全程解决方案，至少推广20个农作物营养方案。
3.病虫草害防治：按照农业社会化服务数据分析结果，推广成熟的农作物病虫草害防治方案，至少推广50个综合防治和低毒农药使用方案，并记录方案使用后农作物的生长情况。严格控制化学农药使用量，选用高效、低毒、低残留的农药产品，积极推广生物防治、物理防治、化学防治相结合的综合防治模式，以降低环境污染，最大程度从源头上保障农产品安全。
4.农业科技服务站建设。服务站将设立于农作物种植相对集中的乡镇、村，以能够为种植户提供更加便捷高效的指导服务，提升服务效率和种植户满意度。服务站设立农业技术咨询窗口，由经验丰富的农业专家为种植户提供面对面的技术指导和咨询服务，深入通过数据分析农作物土壤、营养、病虫草害情况，得出精准解决措施并协助解决。累计建成科技服务站数量不少于80个，服务面积不少于3万亩。 
5.农业技术培训。根据各地域农业生产特点，派出农技专家定期或不定期举办农业技术培训班，将集中理论教学和现场种植培训结合起来，提升种植户的农业生产技能和管理水平。培训种植户不少于1000人次。
6.任务完成及时率100%，服务对象满意度85%以上。
</t>
  </si>
  <si>
    <t>完成土壤检测</t>
  </si>
  <si>
    <t>300</t>
  </si>
  <si>
    <t>户</t>
  </si>
  <si>
    <t>完成土壤检测300户及以上</t>
  </si>
  <si>
    <t>建设农业科技服务站</t>
  </si>
  <si>
    <t>80</t>
  </si>
  <si>
    <t>个</t>
  </si>
  <si>
    <t>建设农业科技服务站80个及以上</t>
  </si>
  <si>
    <t>服务面积</t>
  </si>
  <si>
    <t>万亩</t>
  </si>
  <si>
    <t>服务面积3万亩及以上</t>
  </si>
  <si>
    <t>任务完成及时率100%。</t>
  </si>
  <si>
    <t>经济效益</t>
  </si>
  <si>
    <t>推广农作物营养方案</t>
  </si>
  <si>
    <t>20</t>
  </si>
  <si>
    <t>推广农作物营养方案20个及以上</t>
  </si>
  <si>
    <t>培训种植户</t>
  </si>
  <si>
    <t>1000</t>
  </si>
  <si>
    <t>人次</t>
  </si>
  <si>
    <t>培训种植户1000人次</t>
  </si>
  <si>
    <t>生态效益</t>
  </si>
  <si>
    <t>制定并推广综合防治和低毒农药使用方案</t>
  </si>
  <si>
    <t>50</t>
  </si>
  <si>
    <t>制定并推广综合防治和低毒农药使用方案50个及以上</t>
  </si>
  <si>
    <t>服务对象满意度85%及以上</t>
  </si>
  <si>
    <t>成本指标</t>
  </si>
  <si>
    <t>生态环境成本指标</t>
  </si>
  <si>
    <t>制定并推广综合防治和低毒农药使用方案50个及以上。</t>
  </si>
  <si>
    <t>目前，我单位共有两名遗属，其中1名离休人员遗属，2名退休人员遗属。根据昆老通〔2020〕39号，《关于转发省委组织部门等四部门&lt;关于提高已故离休干部无固定收入配偶生活补助标准的通知&gt;的通知》及昆人社通〔2010〕128号《关于转发上级部门调整机关事业单位职工死亡后遗属生活困难补助标准及有关问题文件的通知》，离休遗属人员补助按照每月1500元标准发放，退休人员遗属补助按照当地最低生活保障的1.3倍发放，特立此项目进行核算。老领导的慰问。项目发放离退休人员遗属补助3人，离退休人员遗属补助发放率100%，发放及时率100%，按照标准发放率100%，离退休人员遗属生活补助保障率100%，服务对象满意率85%以上。</t>
  </si>
  <si>
    <t>发放离退休人员遗属补助人数</t>
  </si>
  <si>
    <t>人</t>
  </si>
  <si>
    <t>发放离退休人员遗属补助人数人数3人</t>
  </si>
  <si>
    <t>离退休人员遗属补助发放率</t>
  </si>
  <si>
    <t>离退休人员遗属补助发放率100%</t>
  </si>
  <si>
    <t>离退休人员遗属补助发放及时率100%</t>
  </si>
  <si>
    <t>离退休人员遗属上访率</t>
  </si>
  <si>
    <t>0</t>
  </si>
  <si>
    <t>离退休人员遗属上访率为0</t>
  </si>
  <si>
    <t>服务对象满意率</t>
  </si>
  <si>
    <t>服务对象满意率85%以上</t>
  </si>
  <si>
    <t>1.做好市级农资淡季储备工作，确保全市农资供应不断档脱销，保障春耕生产农资供应。计划2026年储备化肥3.2万吨，其中尿素20000吨，复合肥6000吨，钾肥及其它肥6000吨；农药1800吨。项目储备农资合格率100%，项目储备任务5月底以前完成，任务完成及时率100%。保障春耕生产农资供应，农资供应保障率100%，群众满意度85%以上。2.根据市人民政府批复，自 2026年至 2030年，市政府安排市财政局给予市禽蛋公司每年 50 万元用于社保缺口补助，以维持退休职工队伍的稳定。该项目资金由市供销社按年度拨付给禽蛋公司，专款专用，确保实效。项目补助社保缺口人数505人，保障企业职工社保覆盖率100%，任务完成及时率100%，成本控制在预算范围内，保证禽蛋公司退休职工队伍稳定，群体上访率为零，满意度85%以上。</t>
  </si>
  <si>
    <t>储备农药</t>
  </si>
  <si>
    <t>1800</t>
  </si>
  <si>
    <t>吨</t>
  </si>
  <si>
    <t>储备农药1800吨</t>
  </si>
  <si>
    <t>储备化肥</t>
  </si>
  <si>
    <t>3.2</t>
  </si>
  <si>
    <t>万吨</t>
  </si>
  <si>
    <t>储备化肥3.2万吨</t>
  </si>
  <si>
    <t>补助社保缺口人数</t>
  </si>
  <si>
    <t>501</t>
  </si>
  <si>
    <t>补助社保缺口人数501人（扣除自然死亡原因）</t>
  </si>
  <si>
    <t>储备农资合格率</t>
  </si>
  <si>
    <t>储备农资的合格率为100%</t>
  </si>
  <si>
    <t>企业职工社保覆盖率</t>
  </si>
  <si>
    <t>企业职工社保覆盖率100%</t>
  </si>
  <si>
    <t>任务完成及时率100%</t>
  </si>
  <si>
    <t>农资供应保障率</t>
  </si>
  <si>
    <t>春耕生产的农资供应保障率为100%</t>
  </si>
  <si>
    <t>群体上访率</t>
  </si>
  <si>
    <t>无上访情况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</si>
  <si>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</si>
  <si>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</si>
  <si>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</si>
  <si>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</si>
  <si>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</si>
  <si>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</si>
  <si>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</si>
  <si>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</si>
  <si>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</si>
  <si>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</si>
  <si>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</si>
  <si>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</si>
  <si>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</si>
  <si>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</si>
  <si>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</si>
  <si>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</si>
  <si>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</si>
  <si>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项</t>
  </si>
  <si>
    <t>预算08表</t>
  </si>
  <si>
    <t>政府购买服务项目</t>
  </si>
  <si>
    <t>政府购买服务目录</t>
  </si>
  <si>
    <t>法律顾问</t>
  </si>
  <si>
    <t>B0101 法律顾问服务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</si>
  <si>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</si>
  <si>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</si>
  <si>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</si>
  <si>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</si>
  <si>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</si>
  <si>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</si>
  <si>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</si>
  <si>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</si>
  <si>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</si>
  <si>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</si>
  <si>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</si>
  <si>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</si>
  <si>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</si>
  <si>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</si>
  <si>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</si>
  <si>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</si>
  <si>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</si>
  <si>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</si>
  <si>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</si>
  <si>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</si>
  <si>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</si>
  <si>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</si>
  <si>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</si>
  <si>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</si>
  <si>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</si>
  <si>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根据《中共昆明市委昆明市人民政府关于持续深化供销合作社综合改革助推乡村振兴的指导意见》（昆发〔2022〕19号）精神，2026年完成培训农产品经纪人2500人次。通过开展农产品经纪人培训，使农民学员的生产观念、市场意识、文化素质得到进一步提高，有效促进了农村劳动力向第三产业转移，促进农业生产经营方式的转变。本项目主要用于完成农产品经纪人培训2500人及其他培训任务。开设课程2门以上，组织培训班次25次以上，受训人员培训合格率95%以上，通过问卷调查，受训人员人均可支配收入比上年增加150元以上，收入渠道增加占比20%以上，满意率85%以上。此项目控制按时按质完成，支出控制在预算范围以内。</t>
  </si>
  <si>
    <t>完成农产品培训人数</t>
  </si>
  <si>
    <t>2500</t>
  </si>
  <si>
    <t>完成农产品培训人数2500人</t>
  </si>
  <si>
    <t>开设课程数量</t>
  </si>
  <si>
    <t>门</t>
  </si>
  <si>
    <t>开设课程不少于2门</t>
  </si>
  <si>
    <t>组织培训班次</t>
  </si>
  <si>
    <t>25</t>
  </si>
  <si>
    <t>班次</t>
  </si>
  <si>
    <t>开设培训班次不少于25班次</t>
  </si>
  <si>
    <t>培训人员考核合格率</t>
  </si>
  <si>
    <t>95</t>
  </si>
  <si>
    <t>培训人员考核合格率95%以上</t>
  </si>
  <si>
    <t>10月底前完成培训，任务完成及时率100%。</t>
  </si>
  <si>
    <t>受训人员人均可支配收入比上年增加数</t>
  </si>
  <si>
    <t>150</t>
  </si>
  <si>
    <t>元</t>
  </si>
  <si>
    <t>受训人员人均可支配收入比上年增加150元。</t>
  </si>
  <si>
    <t>培训对象收入渠道增加占比</t>
  </si>
  <si>
    <t>培训对象收入渠道增加占比20%以上</t>
  </si>
  <si>
    <t>受训人员的满意度</t>
  </si>
  <si>
    <t>受训人员的满意度85%以上</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</si>
  <si>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</si>
  <si>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</si>
  <si>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</si>
  <si>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</si>
  <si>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</si>
  <si>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</si>
  <si>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</si>
  <si>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</si>
  <si>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</si>
  <si>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</si>
  <si>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</si>
  <si>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</si>
  <si>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</si>
  <si>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312 民生类</t>
  </si>
  <si>
    <t>本级</t>
  </si>
  <si>
    <t>313 事业发展类</t>
  </si>
  <si>
    <t>323 事业发展类</t>
  </si>
  <si>
    <t>对下</t>
  </si>
  <si>
    <t/>
  </si>
  <si>
    <t>我单位无上级补助支出预算，本表无数据。</t>
  </si>
  <si>
    <t>我单位本年度无新增资产配置预算，本表无数据。</t>
    <phoneticPr fontId="1" type="noConversion"/>
  </si>
  <si>
    <t>我单位无政府性资金预算，本表无数据</t>
    <phoneticPr fontId="1" type="noConversion"/>
  </si>
</sst>
</file>

<file path=xl/styles.xml><?xml version="1.0" encoding="utf-8"?>
<styleSheet xmlns="http://schemas.openxmlformats.org/spreadsheetml/2006/main">
  <numFmts count="5">
    <numFmt numFmtId="176" formatCode="#,##0.00;\-#,##0.00;;@"/>
    <numFmt numFmtId="177" formatCode="#,##0;\-#,##0;;@"/>
    <numFmt numFmtId="178" formatCode="hh:mm:ss"/>
    <numFmt numFmtId="179" formatCode="yyyy\-mm\-dd"/>
    <numFmt numFmtId="180" formatCode="yyyy\-mm\-dd\ hh:mm:ss"/>
  </numFmts>
  <fonts count="17">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9"/>
      <name val="宋体"/>
      <family val="3"/>
      <charset val="134"/>
      <scheme val="minor"/>
    </font>
  </fonts>
  <fills count="3">
    <fill>
      <patternFill patternType="none"/>
    </fill>
    <fill>
      <patternFill patternType="gray125"/>
    </fill>
    <fill>
      <patternFill patternType="solid">
        <fgColor rgb="FFFFFFFF"/>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indexed="8"/>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cellStyleXfs>
  <cellXfs count="232">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2" xfId="0" applyFont="1" applyBorder="1" applyAlignment="1">
      <alignment horizontal="left" vertical="center" indent="1"/>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3" fillId="0" borderId="10" xfId="0" applyFont="1" applyBorder="1" applyAlignment="1" applyProtection="1">
      <alignment horizontal="left" vertical="center" indent="1"/>
      <protection locked="0"/>
    </xf>
    <xf numFmtId="0" fontId="3" fillId="0" borderId="10" xfId="0" applyFont="1" applyBorder="1" applyAlignment="1" applyProtection="1">
      <alignment horizontal="left" vertical="center" indent="2"/>
      <protection locked="0"/>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3" fillId="0" borderId="10" xfId="0" applyFont="1" applyBorder="1" applyAlignment="1" applyProtection="1">
      <alignment horizontal="left" vertical="center"/>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lignment horizontal="left" vertical="center" wrapText="1" indent="2"/>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0" fillId="0" borderId="1" xfId="0"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left" vertical="center"/>
    </xf>
    <xf numFmtId="0" fontId="11" fillId="2" borderId="3" xfId="0" applyFont="1" applyFill="1" applyBorder="1" applyAlignment="1">
      <alignment horizontal="center" vertical="center"/>
    </xf>
    <xf numFmtId="0" fontId="3" fillId="0" borderId="2" xfId="0" applyFont="1" applyBorder="1" applyAlignment="1">
      <alignment horizontal="left" vertical="center" wrapText="1" indent="2"/>
    </xf>
    <xf numFmtId="0" fontId="3" fillId="2" borderId="2" xfId="0" applyFont="1" applyFill="1" applyBorder="1" applyAlignment="1" applyProtection="1">
      <alignment horizontal="left" vertical="center" wrapText="1"/>
      <protection locked="0"/>
    </xf>
    <xf numFmtId="0" fontId="14" fillId="0" borderId="1" xfId="0" quotePrefix="1" applyFont="1" applyBorder="1" applyAlignment="1">
      <alignment horizontal="center" vertical="center"/>
    </xf>
    <xf numFmtId="0" fontId="0" fillId="0" borderId="15" xfId="0" applyBorder="1" applyAlignment="1">
      <alignment horizontal="left"/>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1" xfId="0" applyFont="1" applyBorder="1" applyAlignment="1">
      <alignment horizontal="left" vertical="center"/>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Protection="1">
      <protection locked="0"/>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left" vertical="center"/>
    </xf>
    <xf numFmtId="3" fontId="3" fillId="2" borderId="2" xfId="0" applyNumberFormat="1" applyFont="1" applyFill="1" applyBorder="1" applyAlignment="1" applyProtection="1">
      <alignment horizontal="left" vertical="center"/>
      <protection locked="0"/>
    </xf>
    <xf numFmtId="4" fontId="3" fillId="0" borderId="2" xfId="0" applyNumberFormat="1" applyFont="1" applyBorder="1" applyAlignment="1" applyProtection="1">
      <alignment horizontal="left" vertical="center"/>
      <protection locked="0"/>
    </xf>
    <xf numFmtId="0" fontId="3" fillId="0" borderId="2" xfId="0" applyFont="1" applyBorder="1" applyAlignment="1">
      <alignment horizontal="center" vertical="center"/>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workbookViewId="0">
      <selection activeCell="A3" sqref="A3:B3"/>
    </sheetView>
  </sheetViews>
  <sheetFormatPr defaultColWidth="8.625" defaultRowHeight="12.75" customHeight="1"/>
  <cols>
    <col min="1" max="4" width="41" customWidth="1"/>
  </cols>
  <sheetData>
    <row r="1" spans="1:4" ht="15" customHeight="1">
      <c r="A1" s="1"/>
      <c r="B1" s="1"/>
      <c r="C1" s="1"/>
      <c r="D1" s="2" t="s">
        <v>0</v>
      </c>
    </row>
    <row r="2" spans="1:4" ht="41.25" customHeight="1">
      <c r="A2" s="91" t="str">
        <f>"2026"&amp;"年部门财务收支预算总表"</f>
        <v>2026年部门财务收支预算总表</v>
      </c>
      <c r="B2" s="92"/>
      <c r="C2" s="92"/>
      <c r="D2" s="92"/>
    </row>
    <row r="3" spans="1:4" ht="17.25" customHeight="1">
      <c r="A3" s="93" t="str">
        <f>"单位名称："&amp;"昆明市供销合作社联合社"</f>
        <v>单位名称：昆明市供销合作社联合社</v>
      </c>
      <c r="B3" s="94"/>
      <c r="D3" s="3" t="s">
        <v>1</v>
      </c>
    </row>
    <row r="4" spans="1:4" ht="23.25" customHeight="1">
      <c r="A4" s="95" t="s">
        <v>2</v>
      </c>
      <c r="B4" s="96"/>
      <c r="C4" s="95" t="s">
        <v>3</v>
      </c>
      <c r="D4" s="96"/>
    </row>
    <row r="5" spans="1:4" ht="24" customHeight="1">
      <c r="A5" s="4" t="s">
        <v>4</v>
      </c>
      <c r="B5" s="4" t="s">
        <v>5</v>
      </c>
      <c r="C5" s="4" t="s">
        <v>6</v>
      </c>
      <c r="D5" s="4" t="s">
        <v>5</v>
      </c>
    </row>
    <row r="6" spans="1:4" ht="17.25" customHeight="1">
      <c r="A6" s="5" t="s">
        <v>7</v>
      </c>
      <c r="B6" s="6">
        <v>18155123.920000002</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2642440</v>
      </c>
    </row>
    <row r="14" spans="1:4" ht="17.25" customHeight="1">
      <c r="A14" s="5" t="s">
        <v>23</v>
      </c>
      <c r="B14" s="6"/>
      <c r="C14" s="8" t="s">
        <v>24</v>
      </c>
      <c r="D14" s="6">
        <v>1200543</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v>13474408.92</v>
      </c>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837732</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18155123.920000002</v>
      </c>
      <c r="C32" s="10" t="s">
        <v>44</v>
      </c>
      <c r="D32" s="6">
        <v>18155123.920000002</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48</v>
      </c>
      <c r="D35" s="6"/>
    </row>
    <row r="36" spans="1:4" ht="16.5" customHeight="1">
      <c r="A36" s="11" t="s">
        <v>49</v>
      </c>
      <c r="B36" s="6">
        <v>18155123.920000002</v>
      </c>
      <c r="C36" s="11" t="s">
        <v>50</v>
      </c>
      <c r="D36" s="6">
        <v>18155123.920000002</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B15" sqref="B15"/>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9">
        <v>1</v>
      </c>
      <c r="B1" s="60">
        <v>0</v>
      </c>
      <c r="C1" s="59">
        <v>1</v>
      </c>
      <c r="D1" s="29"/>
      <c r="E1" s="29"/>
      <c r="F1" s="52" t="s">
        <v>381</v>
      </c>
    </row>
    <row r="2" spans="1:6" ht="42" customHeight="1">
      <c r="A2" s="180" t="str">
        <f>"2026"&amp;"年部门政府性基金预算支出预算表"</f>
        <v>2026年部门政府性基金预算支出预算表</v>
      </c>
      <c r="B2" s="181" t="s">
        <v>382</v>
      </c>
      <c r="C2" s="182"/>
      <c r="D2" s="128"/>
      <c r="E2" s="128"/>
      <c r="F2" s="128"/>
    </row>
    <row r="3" spans="1:6" ht="13.5" customHeight="1">
      <c r="A3" s="160" t="str">
        <f>"单位名称："&amp;"昆明市供销合作社联合社"</f>
        <v>单位名称：昆明市供销合作社联合社</v>
      </c>
      <c r="B3" s="160" t="s">
        <v>383</v>
      </c>
      <c r="C3" s="186"/>
      <c r="D3" s="29"/>
      <c r="E3" s="29"/>
      <c r="F3" s="52" t="s">
        <v>1</v>
      </c>
    </row>
    <row r="4" spans="1:6" ht="19.5" customHeight="1">
      <c r="A4" s="138" t="s">
        <v>184</v>
      </c>
      <c r="B4" s="184" t="s">
        <v>72</v>
      </c>
      <c r="C4" s="138" t="s">
        <v>73</v>
      </c>
      <c r="D4" s="165" t="s">
        <v>384</v>
      </c>
      <c r="E4" s="136"/>
      <c r="F4" s="137"/>
    </row>
    <row r="5" spans="1:6" ht="18.75" customHeight="1">
      <c r="A5" s="163"/>
      <c r="B5" s="185"/>
      <c r="C5" s="163"/>
      <c r="D5" s="61" t="s">
        <v>54</v>
      </c>
      <c r="E5" s="46" t="s">
        <v>75</v>
      </c>
      <c r="F5" s="61" t="s">
        <v>76</v>
      </c>
    </row>
    <row r="6" spans="1:6" ht="18.75" customHeight="1">
      <c r="A6" s="56">
        <v>1</v>
      </c>
      <c r="B6" s="62" t="s">
        <v>83</v>
      </c>
      <c r="C6" s="56">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04" t="s">
        <v>175</v>
      </c>
      <c r="B9" s="104" t="s">
        <v>175</v>
      </c>
      <c r="C9" s="183" t="s">
        <v>175</v>
      </c>
      <c r="D9" s="6"/>
      <c r="E9" s="6"/>
      <c r="F9" s="6"/>
    </row>
    <row r="10" spans="1:6" ht="14.25" customHeight="1">
      <c r="A10" s="179" t="s">
        <v>473</v>
      </c>
      <c r="B10" s="179"/>
    </row>
  </sheetData>
  <mergeCells count="8">
    <mergeCell ref="A10:B10"/>
    <mergeCell ref="A2:F2"/>
    <mergeCell ref="A9:C9"/>
    <mergeCell ref="D4:F4"/>
    <mergeCell ref="B4:B5"/>
    <mergeCell ref="C4:C5"/>
    <mergeCell ref="A4:A5"/>
    <mergeCell ref="A3:C3"/>
  </mergeCells>
  <phoneticPr fontId="16"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11"/>
  <sheetViews>
    <sheetView showZeros="0" workbookViewId="0">
      <selection activeCell="C14" sqref="C14"/>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43"/>
      <c r="Q1" s="43" t="s">
        <v>385</v>
      </c>
    </row>
    <row r="2" spans="1:17" ht="41.25" customHeight="1">
      <c r="A2" s="195" t="str">
        <f>"2026"&amp;"年部门政府采购预算表"</f>
        <v>2026年部门政府采购预算表</v>
      </c>
      <c r="B2" s="159"/>
      <c r="C2" s="159"/>
      <c r="D2" s="159"/>
      <c r="E2" s="159"/>
      <c r="F2" s="159"/>
      <c r="G2" s="159"/>
      <c r="H2" s="159"/>
      <c r="I2" s="159"/>
      <c r="J2" s="159"/>
      <c r="K2" s="158"/>
      <c r="L2" s="159"/>
      <c r="M2" s="159"/>
      <c r="N2" s="158"/>
      <c r="O2" s="159"/>
      <c r="P2" s="158"/>
      <c r="Q2" s="158"/>
    </row>
    <row r="3" spans="1:17" ht="18.75" customHeight="1">
      <c r="A3" s="198" t="str">
        <f>"单位名称："&amp;"昆明市供销合作社联合社"</f>
        <v>单位名称：昆明市供销合作社联合社</v>
      </c>
      <c r="B3" s="199"/>
      <c r="C3" s="199"/>
      <c r="D3" s="199"/>
      <c r="E3" s="199"/>
      <c r="F3" s="199"/>
      <c r="G3" s="45"/>
      <c r="H3" s="45"/>
      <c r="I3" s="45"/>
      <c r="J3" s="45"/>
      <c r="P3" s="63"/>
      <c r="Q3" s="52" t="s">
        <v>1</v>
      </c>
    </row>
    <row r="4" spans="1:17" ht="15.75" customHeight="1">
      <c r="A4" s="169" t="s">
        <v>386</v>
      </c>
      <c r="B4" s="196" t="s">
        <v>387</v>
      </c>
      <c r="C4" s="196" t="s">
        <v>388</v>
      </c>
      <c r="D4" s="196" t="s">
        <v>389</v>
      </c>
      <c r="E4" s="196" t="s">
        <v>390</v>
      </c>
      <c r="F4" s="196" t="s">
        <v>391</v>
      </c>
      <c r="G4" s="197" t="s">
        <v>191</v>
      </c>
      <c r="H4" s="197"/>
      <c r="I4" s="197"/>
      <c r="J4" s="197"/>
      <c r="K4" s="152"/>
      <c r="L4" s="197"/>
      <c r="M4" s="197"/>
      <c r="N4" s="151"/>
      <c r="O4" s="197"/>
      <c r="P4" s="152"/>
      <c r="Q4" s="153"/>
    </row>
    <row r="5" spans="1:17" ht="17.25" customHeight="1">
      <c r="A5" s="172"/>
      <c r="B5" s="189"/>
      <c r="C5" s="189"/>
      <c r="D5" s="189"/>
      <c r="E5" s="189"/>
      <c r="F5" s="189"/>
      <c r="G5" s="189" t="s">
        <v>54</v>
      </c>
      <c r="H5" s="189" t="s">
        <v>57</v>
      </c>
      <c r="I5" s="189" t="s">
        <v>392</v>
      </c>
      <c r="J5" s="189" t="s">
        <v>393</v>
      </c>
      <c r="K5" s="200" t="s">
        <v>394</v>
      </c>
      <c r="L5" s="191" t="s">
        <v>395</v>
      </c>
      <c r="M5" s="191"/>
      <c r="N5" s="192"/>
      <c r="O5" s="191"/>
      <c r="P5" s="193"/>
      <c r="Q5" s="194"/>
    </row>
    <row r="6" spans="1:17" ht="54" customHeight="1">
      <c r="A6" s="173"/>
      <c r="B6" s="190"/>
      <c r="C6" s="190"/>
      <c r="D6" s="190"/>
      <c r="E6" s="190"/>
      <c r="F6" s="190"/>
      <c r="G6" s="190"/>
      <c r="H6" s="190" t="s">
        <v>56</v>
      </c>
      <c r="I6" s="190"/>
      <c r="J6" s="190"/>
      <c r="K6" s="201"/>
      <c r="L6" s="65" t="s">
        <v>56</v>
      </c>
      <c r="M6" s="65" t="s">
        <v>63</v>
      </c>
      <c r="N6" s="64" t="s">
        <v>64</v>
      </c>
      <c r="O6" s="65" t="s">
        <v>65</v>
      </c>
      <c r="P6" s="66" t="s">
        <v>66</v>
      </c>
      <c r="Q6" s="64" t="s">
        <v>67</v>
      </c>
    </row>
    <row r="7" spans="1:17" ht="18" customHeight="1">
      <c r="A7" s="67">
        <v>1</v>
      </c>
      <c r="B7" s="68">
        <v>2</v>
      </c>
      <c r="C7" s="67">
        <v>3</v>
      </c>
      <c r="D7" s="67">
        <v>4</v>
      </c>
      <c r="E7" s="68">
        <v>5</v>
      </c>
      <c r="F7" s="67">
        <v>6</v>
      </c>
      <c r="G7" s="67">
        <v>7</v>
      </c>
      <c r="H7" s="68">
        <v>8</v>
      </c>
      <c r="I7" s="67">
        <v>9</v>
      </c>
      <c r="J7" s="67">
        <v>10</v>
      </c>
      <c r="K7" s="68">
        <v>11</v>
      </c>
      <c r="L7" s="67">
        <v>12</v>
      </c>
      <c r="M7" s="67">
        <v>13</v>
      </c>
      <c r="N7" s="68">
        <v>14</v>
      </c>
      <c r="O7" s="67">
        <v>15</v>
      </c>
      <c r="P7" s="67">
        <v>16</v>
      </c>
      <c r="Q7" s="68">
        <v>17</v>
      </c>
    </row>
    <row r="8" spans="1:17" ht="21" customHeight="1">
      <c r="A8" s="69" t="s">
        <v>69</v>
      </c>
      <c r="B8" s="70"/>
      <c r="C8" s="70"/>
      <c r="D8" s="70"/>
      <c r="E8" s="71"/>
      <c r="F8" s="6">
        <v>12000</v>
      </c>
      <c r="G8" s="6">
        <v>12000</v>
      </c>
      <c r="H8" s="6">
        <v>12000</v>
      </c>
      <c r="I8" s="6"/>
      <c r="J8" s="6"/>
      <c r="K8" s="6"/>
      <c r="L8" s="6"/>
      <c r="M8" s="6"/>
      <c r="N8" s="6"/>
      <c r="O8" s="6"/>
      <c r="P8" s="6"/>
      <c r="Q8" s="6"/>
    </row>
    <row r="9" spans="1:17" ht="21" customHeight="1">
      <c r="A9" s="72" t="s">
        <v>69</v>
      </c>
      <c r="B9" s="70"/>
      <c r="C9" s="70"/>
      <c r="D9" s="70"/>
      <c r="E9" s="71"/>
      <c r="F9" s="6">
        <v>12000</v>
      </c>
      <c r="G9" s="6">
        <v>12000</v>
      </c>
      <c r="H9" s="6">
        <v>12000</v>
      </c>
      <c r="I9" s="6"/>
      <c r="J9" s="6"/>
      <c r="K9" s="6"/>
      <c r="L9" s="6"/>
      <c r="M9" s="6"/>
      <c r="N9" s="6"/>
      <c r="O9" s="6"/>
      <c r="P9" s="6"/>
      <c r="Q9" s="6"/>
    </row>
    <row r="10" spans="1:17" ht="21" customHeight="1">
      <c r="A10" s="73" t="s">
        <v>266</v>
      </c>
      <c r="B10" s="70" t="s">
        <v>396</v>
      </c>
      <c r="C10" s="70" t="s">
        <v>397</v>
      </c>
      <c r="D10" s="70" t="s">
        <v>398</v>
      </c>
      <c r="E10" s="71">
        <v>1</v>
      </c>
      <c r="F10" s="6">
        <v>12000</v>
      </c>
      <c r="G10" s="6">
        <v>12000</v>
      </c>
      <c r="H10" s="6">
        <v>12000</v>
      </c>
      <c r="I10" s="6"/>
      <c r="J10" s="6"/>
      <c r="K10" s="6"/>
      <c r="L10" s="6"/>
      <c r="M10" s="6"/>
      <c r="N10" s="6"/>
      <c r="O10" s="6"/>
      <c r="P10" s="6"/>
      <c r="Q10" s="6"/>
    </row>
    <row r="11" spans="1:17" ht="21" customHeight="1">
      <c r="A11" s="187" t="s">
        <v>175</v>
      </c>
      <c r="B11" s="188"/>
      <c r="C11" s="188"/>
      <c r="D11" s="188"/>
      <c r="E11" s="111"/>
      <c r="F11" s="6">
        <v>12000</v>
      </c>
      <c r="G11" s="6">
        <v>12000</v>
      </c>
      <c r="H11" s="6">
        <v>12000</v>
      </c>
      <c r="I11" s="6"/>
      <c r="J11" s="6"/>
      <c r="K11" s="6"/>
      <c r="L11" s="6"/>
      <c r="M11" s="6"/>
      <c r="N11" s="6"/>
      <c r="O11" s="6"/>
      <c r="P11" s="6"/>
      <c r="Q11" s="6"/>
    </row>
  </sheetData>
  <mergeCells count="16">
    <mergeCell ref="A11:E11"/>
    <mergeCell ref="H5:H6"/>
    <mergeCell ref="L5:Q5"/>
    <mergeCell ref="A2:Q2"/>
    <mergeCell ref="A4:A6"/>
    <mergeCell ref="B4:B6"/>
    <mergeCell ref="C4:C6"/>
    <mergeCell ref="D4:D6"/>
    <mergeCell ref="E4:E6"/>
    <mergeCell ref="F4:F6"/>
    <mergeCell ref="G4:Q4"/>
    <mergeCell ref="I5:I6"/>
    <mergeCell ref="J5:J6"/>
    <mergeCell ref="A3:F3"/>
    <mergeCell ref="K5:K6"/>
    <mergeCell ref="G5:G6"/>
  </mergeCells>
  <phoneticPr fontId="16"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1"/>
  <sheetViews>
    <sheetView showZeros="0" workbookViewId="0">
      <selection activeCell="C20" sqref="C20"/>
    </sheetView>
  </sheetViews>
  <sheetFormatPr defaultColWidth="9.125" defaultRowHeight="14.25" customHeight="1"/>
  <cols>
    <col min="1" max="3" width="39.125" customWidth="1"/>
    <col min="4" max="12" width="20.375" customWidth="1"/>
    <col min="13" max="14" width="20.25" customWidth="1"/>
  </cols>
  <sheetData>
    <row r="1" spans="1:14" ht="16.5" customHeight="1">
      <c r="A1" s="74"/>
      <c r="B1" s="42"/>
      <c r="C1" s="42"/>
      <c r="D1" s="74"/>
      <c r="E1" s="74"/>
      <c r="F1" s="74"/>
      <c r="G1" s="74"/>
      <c r="H1" s="75"/>
      <c r="I1" s="74"/>
      <c r="J1" s="74"/>
      <c r="K1" s="42"/>
      <c r="L1" s="74"/>
      <c r="M1" s="76"/>
      <c r="N1" s="76" t="s">
        <v>399</v>
      </c>
    </row>
    <row r="2" spans="1:14" ht="41.25" customHeight="1">
      <c r="A2" s="205" t="str">
        <f>"2026"&amp;"年部门政府购买服务预算表"</f>
        <v>2026年部门政府购买服务预算表</v>
      </c>
      <c r="B2" s="158"/>
      <c r="C2" s="158"/>
      <c r="D2" s="206"/>
      <c r="E2" s="206"/>
      <c r="F2" s="206"/>
      <c r="G2" s="206"/>
      <c r="H2" s="207"/>
      <c r="I2" s="206"/>
      <c r="J2" s="206"/>
      <c r="K2" s="158"/>
      <c r="L2" s="206"/>
      <c r="M2" s="207"/>
      <c r="N2" s="158"/>
    </row>
    <row r="3" spans="1:14" ht="22.5" customHeight="1">
      <c r="A3" s="208" t="str">
        <f>"单位名称："&amp;"昆明市供销合作社联合社"</f>
        <v>单位名称：昆明市供销合作社联合社</v>
      </c>
      <c r="B3" s="209"/>
      <c r="C3" s="209"/>
      <c r="D3" s="77"/>
      <c r="E3" s="77"/>
      <c r="F3" s="77"/>
      <c r="G3" s="77"/>
      <c r="H3" s="75"/>
      <c r="I3" s="74"/>
      <c r="J3" s="74"/>
      <c r="K3" s="42"/>
      <c r="L3" s="74"/>
      <c r="M3" s="78"/>
      <c r="N3" s="76" t="s">
        <v>1</v>
      </c>
    </row>
    <row r="4" spans="1:14" ht="24" customHeight="1">
      <c r="A4" s="169" t="s">
        <v>386</v>
      </c>
      <c r="B4" s="203" t="s">
        <v>400</v>
      </c>
      <c r="C4" s="203" t="s">
        <v>401</v>
      </c>
      <c r="D4" s="197" t="s">
        <v>191</v>
      </c>
      <c r="E4" s="197"/>
      <c r="F4" s="197"/>
      <c r="G4" s="197"/>
      <c r="H4" s="152"/>
      <c r="I4" s="197"/>
      <c r="J4" s="197"/>
      <c r="K4" s="151"/>
      <c r="L4" s="197"/>
      <c r="M4" s="152"/>
      <c r="N4" s="153"/>
    </row>
    <row r="5" spans="1:14" ht="24" customHeight="1">
      <c r="A5" s="172"/>
      <c r="B5" s="204"/>
      <c r="C5" s="204"/>
      <c r="D5" s="189" t="s">
        <v>54</v>
      </c>
      <c r="E5" s="189" t="s">
        <v>57</v>
      </c>
      <c r="F5" s="189" t="s">
        <v>392</v>
      </c>
      <c r="G5" s="189" t="s">
        <v>393</v>
      </c>
      <c r="H5" s="200" t="s">
        <v>394</v>
      </c>
      <c r="I5" s="191" t="s">
        <v>395</v>
      </c>
      <c r="J5" s="191"/>
      <c r="K5" s="192"/>
      <c r="L5" s="191"/>
      <c r="M5" s="193"/>
      <c r="N5" s="194"/>
    </row>
    <row r="6" spans="1:14" ht="54" customHeight="1">
      <c r="A6" s="173"/>
      <c r="B6" s="194"/>
      <c r="C6" s="194"/>
      <c r="D6" s="190"/>
      <c r="E6" s="190" t="s">
        <v>56</v>
      </c>
      <c r="F6" s="190"/>
      <c r="G6" s="190"/>
      <c r="H6" s="201"/>
      <c r="I6" s="65" t="s">
        <v>56</v>
      </c>
      <c r="J6" s="65" t="s">
        <v>63</v>
      </c>
      <c r="K6" s="64" t="s">
        <v>64</v>
      </c>
      <c r="L6" s="65" t="s">
        <v>65</v>
      </c>
      <c r="M6" s="66" t="s">
        <v>66</v>
      </c>
      <c r="N6" s="64" t="s">
        <v>67</v>
      </c>
    </row>
    <row r="7" spans="1:14" ht="17.25" customHeight="1">
      <c r="A7" s="31">
        <v>1</v>
      </c>
      <c r="B7" s="31">
        <v>2</v>
      </c>
      <c r="C7" s="31">
        <v>3</v>
      </c>
      <c r="D7" s="31">
        <v>4</v>
      </c>
      <c r="E7" s="31">
        <v>5</v>
      </c>
      <c r="F7" s="31">
        <v>6</v>
      </c>
      <c r="G7" s="31">
        <v>7</v>
      </c>
      <c r="H7" s="31">
        <v>8</v>
      </c>
      <c r="I7" s="31">
        <v>9</v>
      </c>
      <c r="J7" s="31">
        <v>10</v>
      </c>
      <c r="K7" s="31">
        <v>11</v>
      </c>
      <c r="L7" s="31">
        <v>12</v>
      </c>
      <c r="M7" s="31">
        <v>13</v>
      </c>
      <c r="N7" s="31">
        <v>14</v>
      </c>
    </row>
    <row r="8" spans="1:14" ht="21" customHeight="1">
      <c r="A8" s="69" t="s">
        <v>69</v>
      </c>
      <c r="B8" s="79"/>
      <c r="C8" s="79"/>
      <c r="D8" s="6">
        <v>38000</v>
      </c>
      <c r="E8" s="6">
        <v>38000</v>
      </c>
      <c r="F8" s="6"/>
      <c r="G8" s="6"/>
      <c r="H8" s="6"/>
      <c r="I8" s="6"/>
      <c r="J8" s="6"/>
      <c r="K8" s="6"/>
      <c r="L8" s="6"/>
      <c r="M8" s="6"/>
      <c r="N8" s="6"/>
    </row>
    <row r="9" spans="1:14" ht="21" customHeight="1">
      <c r="A9" s="72" t="s">
        <v>69</v>
      </c>
      <c r="B9" s="79"/>
      <c r="C9" s="79"/>
      <c r="D9" s="6">
        <v>38000</v>
      </c>
      <c r="E9" s="6">
        <v>38000</v>
      </c>
      <c r="F9" s="6"/>
      <c r="G9" s="6"/>
      <c r="H9" s="6"/>
      <c r="I9" s="6"/>
      <c r="J9" s="6"/>
      <c r="K9" s="6"/>
      <c r="L9" s="6"/>
      <c r="M9" s="6"/>
      <c r="N9" s="6"/>
    </row>
    <row r="10" spans="1:14" ht="21" customHeight="1">
      <c r="A10" s="73" t="s">
        <v>266</v>
      </c>
      <c r="B10" s="79" t="s">
        <v>402</v>
      </c>
      <c r="C10" s="79" t="s">
        <v>403</v>
      </c>
      <c r="D10" s="6">
        <v>38000</v>
      </c>
      <c r="E10" s="6">
        <v>38000</v>
      </c>
      <c r="F10" s="6"/>
      <c r="G10" s="6"/>
      <c r="H10" s="6"/>
      <c r="I10" s="6"/>
      <c r="J10" s="6"/>
      <c r="K10" s="6"/>
      <c r="L10" s="6"/>
      <c r="M10" s="6"/>
      <c r="N10" s="6"/>
    </row>
    <row r="11" spans="1:14" ht="21" customHeight="1">
      <c r="A11" s="187" t="s">
        <v>175</v>
      </c>
      <c r="B11" s="202"/>
      <c r="C11" s="202"/>
      <c r="D11" s="6">
        <v>38000</v>
      </c>
      <c r="E11" s="6">
        <v>38000</v>
      </c>
      <c r="F11" s="6"/>
      <c r="G11" s="6"/>
      <c r="H11" s="6"/>
      <c r="I11" s="6"/>
      <c r="J11" s="6"/>
      <c r="K11" s="6"/>
      <c r="L11" s="6"/>
      <c r="M11" s="6"/>
      <c r="N11" s="6"/>
    </row>
  </sheetData>
  <mergeCells count="13">
    <mergeCell ref="A11:C11"/>
    <mergeCell ref="E5:E6"/>
    <mergeCell ref="B4:B6"/>
    <mergeCell ref="C4:C6"/>
    <mergeCell ref="A2:N2"/>
    <mergeCell ref="A4:A6"/>
    <mergeCell ref="D4:N4"/>
    <mergeCell ref="F5:F6"/>
    <mergeCell ref="G5:G6"/>
    <mergeCell ref="A3:C3"/>
    <mergeCell ref="H5:H6"/>
    <mergeCell ref="D5:D6"/>
    <mergeCell ref="I5:N5"/>
  </mergeCells>
  <phoneticPr fontId="16"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Y9"/>
  <sheetViews>
    <sheetView showZeros="0" workbookViewId="0">
      <selection activeCell="B16" sqref="B16"/>
    </sheetView>
  </sheetViews>
  <sheetFormatPr defaultColWidth="9.125" defaultRowHeight="14.25" customHeight="1"/>
  <cols>
    <col min="1" max="1" width="37.75" customWidth="1"/>
    <col min="2" max="25" width="20" customWidth="1"/>
  </cols>
  <sheetData>
    <row r="1" spans="1:25" ht="17.25" customHeight="1">
      <c r="D1" s="28"/>
      <c r="W1" s="43"/>
      <c r="X1" s="43"/>
      <c r="Y1" s="43" t="s">
        <v>404</v>
      </c>
    </row>
    <row r="2" spans="1:25" ht="41.25" customHeight="1">
      <c r="A2" s="195" t="str">
        <f>"2026"&amp;"年市对下转移支付预算表"</f>
        <v>2026年市对下转移支付预算表</v>
      </c>
      <c r="B2" s="159"/>
      <c r="C2" s="159"/>
      <c r="D2" s="159"/>
      <c r="E2" s="159"/>
      <c r="F2" s="159"/>
      <c r="G2" s="159"/>
      <c r="H2" s="159"/>
      <c r="I2" s="159"/>
      <c r="J2" s="159"/>
      <c r="K2" s="159"/>
      <c r="L2" s="159"/>
      <c r="M2" s="159"/>
      <c r="N2" s="159"/>
      <c r="O2" s="159"/>
      <c r="P2" s="159"/>
      <c r="Q2" s="159"/>
      <c r="R2" s="159"/>
      <c r="S2" s="159"/>
      <c r="T2" s="159"/>
      <c r="U2" s="159"/>
      <c r="V2" s="159"/>
      <c r="W2" s="158"/>
      <c r="X2" s="158"/>
      <c r="Y2" s="158"/>
    </row>
    <row r="3" spans="1:25" ht="18" customHeight="1">
      <c r="A3" s="208" t="str">
        <f>"单位名称："&amp;"昆明市供销合作社联合社"</f>
        <v>单位名称：昆明市供销合作社联合社</v>
      </c>
      <c r="B3" s="210"/>
      <c r="C3" s="210"/>
      <c r="D3" s="211"/>
      <c r="E3" s="212"/>
      <c r="F3" s="212"/>
      <c r="G3" s="212"/>
      <c r="H3" s="212"/>
      <c r="I3" s="212"/>
      <c r="W3" s="63"/>
      <c r="X3" s="63"/>
      <c r="Y3" s="63" t="s">
        <v>1</v>
      </c>
    </row>
    <row r="4" spans="1:25" ht="19.5" customHeight="1">
      <c r="A4" s="175" t="s">
        <v>405</v>
      </c>
      <c r="B4" s="165" t="s">
        <v>191</v>
      </c>
      <c r="C4" s="136"/>
      <c r="D4" s="136"/>
      <c r="E4" s="165" t="s">
        <v>406</v>
      </c>
      <c r="F4" s="136"/>
      <c r="G4" s="136"/>
      <c r="H4" s="136"/>
      <c r="I4" s="136"/>
      <c r="J4" s="136"/>
      <c r="K4" s="136"/>
      <c r="L4" s="136"/>
      <c r="M4" s="136"/>
      <c r="N4" s="136"/>
      <c r="O4" s="136"/>
      <c r="P4" s="136"/>
      <c r="Q4" s="136"/>
      <c r="R4" s="136"/>
      <c r="S4" s="136"/>
      <c r="T4" s="136"/>
      <c r="U4" s="136"/>
      <c r="V4" s="136"/>
      <c r="W4" s="151"/>
      <c r="X4" s="153"/>
      <c r="Y4" s="153"/>
    </row>
    <row r="5" spans="1:25" ht="40.5" customHeight="1">
      <c r="A5" s="139"/>
      <c r="B5" s="47" t="s">
        <v>54</v>
      </c>
      <c r="C5" s="53" t="s">
        <v>57</v>
      </c>
      <c r="D5" s="80" t="s">
        <v>392</v>
      </c>
      <c r="E5" s="39" t="s">
        <v>407</v>
      </c>
      <c r="F5" s="39" t="s">
        <v>408</v>
      </c>
      <c r="G5" s="39" t="s">
        <v>409</v>
      </c>
      <c r="H5" s="39" t="s">
        <v>410</v>
      </c>
      <c r="I5" s="39" t="s">
        <v>411</v>
      </c>
      <c r="J5" s="39" t="s">
        <v>412</v>
      </c>
      <c r="K5" s="39" t="s">
        <v>413</v>
      </c>
      <c r="L5" s="39" t="s">
        <v>414</v>
      </c>
      <c r="M5" s="39" t="s">
        <v>415</v>
      </c>
      <c r="N5" s="39" t="s">
        <v>416</v>
      </c>
      <c r="O5" s="39" t="s">
        <v>417</v>
      </c>
      <c r="P5" s="39" t="s">
        <v>418</v>
      </c>
      <c r="Q5" s="39" t="s">
        <v>419</v>
      </c>
      <c r="R5" s="39" t="s">
        <v>420</v>
      </c>
      <c r="S5" s="39" t="s">
        <v>421</v>
      </c>
      <c r="T5" s="39" t="s">
        <v>422</v>
      </c>
      <c r="U5" s="39" t="s">
        <v>423</v>
      </c>
      <c r="V5" s="39" t="s">
        <v>424</v>
      </c>
      <c r="W5" s="39" t="s">
        <v>425</v>
      </c>
      <c r="X5" s="81" t="s">
        <v>426</v>
      </c>
      <c r="Y5" s="81" t="s">
        <v>427</v>
      </c>
    </row>
    <row r="6" spans="1:25" ht="19.5" customHeight="1">
      <c r="A6" s="55">
        <v>1</v>
      </c>
      <c r="B6" s="55">
        <v>2</v>
      </c>
      <c r="C6" s="55">
        <v>3</v>
      </c>
      <c r="D6" s="36">
        <v>4</v>
      </c>
      <c r="E6" s="48">
        <v>5</v>
      </c>
      <c r="F6" s="55">
        <v>6</v>
      </c>
      <c r="G6" s="55">
        <v>7</v>
      </c>
      <c r="H6" s="36">
        <v>8</v>
      </c>
      <c r="I6" s="55">
        <v>9</v>
      </c>
      <c r="J6" s="55">
        <v>10</v>
      </c>
      <c r="K6" s="55">
        <v>11</v>
      </c>
      <c r="L6" s="36">
        <v>12</v>
      </c>
      <c r="M6" s="55">
        <v>13</v>
      </c>
      <c r="N6" s="55">
        <v>14</v>
      </c>
      <c r="O6" s="55">
        <v>15</v>
      </c>
      <c r="P6" s="36">
        <v>16</v>
      </c>
      <c r="Q6" s="55">
        <v>17</v>
      </c>
      <c r="R6" s="55">
        <v>18</v>
      </c>
      <c r="S6" s="55">
        <v>19</v>
      </c>
      <c r="T6" s="36">
        <v>20</v>
      </c>
      <c r="U6" s="36">
        <v>21</v>
      </c>
      <c r="V6" s="36">
        <v>22</v>
      </c>
      <c r="W6" s="48">
        <v>23</v>
      </c>
      <c r="X6" s="48">
        <v>24</v>
      </c>
      <c r="Y6" s="48">
        <v>25</v>
      </c>
    </row>
    <row r="7" spans="1:25" ht="19.5" customHeight="1">
      <c r="A7" s="25" t="s">
        <v>69</v>
      </c>
      <c r="B7" s="6">
        <v>670000</v>
      </c>
      <c r="C7" s="6">
        <v>670000</v>
      </c>
      <c r="D7" s="6"/>
      <c r="E7" s="6"/>
      <c r="F7" s="6"/>
      <c r="G7" s="6"/>
      <c r="H7" s="6">
        <v>60000</v>
      </c>
      <c r="I7" s="6">
        <v>60000</v>
      </c>
      <c r="J7" s="6">
        <v>60000</v>
      </c>
      <c r="K7" s="6">
        <v>60000</v>
      </c>
      <c r="L7" s="6">
        <v>60000</v>
      </c>
      <c r="M7" s="6">
        <v>70000</v>
      </c>
      <c r="N7" s="6">
        <v>60000</v>
      </c>
      <c r="O7" s="6">
        <v>60000</v>
      </c>
      <c r="P7" s="6">
        <v>60000</v>
      </c>
      <c r="Q7" s="6"/>
      <c r="R7" s="6"/>
      <c r="S7" s="6"/>
      <c r="T7" s="6"/>
      <c r="U7" s="6">
        <v>60000</v>
      </c>
      <c r="V7" s="6"/>
      <c r="W7" s="6">
        <v>60000</v>
      </c>
      <c r="X7" s="6"/>
      <c r="Y7" s="6"/>
    </row>
    <row r="8" spans="1:25" ht="19.5" customHeight="1">
      <c r="A8" s="34" t="s">
        <v>69</v>
      </c>
      <c r="B8" s="6">
        <v>670000</v>
      </c>
      <c r="C8" s="6">
        <v>670000</v>
      </c>
      <c r="D8" s="6"/>
      <c r="E8" s="6"/>
      <c r="F8" s="6"/>
      <c r="G8" s="6"/>
      <c r="H8" s="6">
        <v>60000</v>
      </c>
      <c r="I8" s="6">
        <v>60000</v>
      </c>
      <c r="J8" s="6">
        <v>60000</v>
      </c>
      <c r="K8" s="6">
        <v>60000</v>
      </c>
      <c r="L8" s="6">
        <v>60000</v>
      </c>
      <c r="M8" s="6">
        <v>70000</v>
      </c>
      <c r="N8" s="6">
        <v>60000</v>
      </c>
      <c r="O8" s="6">
        <v>60000</v>
      </c>
      <c r="P8" s="6">
        <v>60000</v>
      </c>
      <c r="Q8" s="6"/>
      <c r="R8" s="6"/>
      <c r="S8" s="6"/>
      <c r="T8" s="6"/>
      <c r="U8" s="6">
        <v>60000</v>
      </c>
      <c r="V8" s="6"/>
      <c r="W8" s="6">
        <v>60000</v>
      </c>
      <c r="X8" s="6"/>
      <c r="Y8" s="6"/>
    </row>
    <row r="9" spans="1:25" ht="19.5" customHeight="1">
      <c r="A9" s="82" t="s">
        <v>276</v>
      </c>
      <c r="B9" s="6">
        <v>670000</v>
      </c>
      <c r="C9" s="6">
        <v>670000</v>
      </c>
      <c r="D9" s="6"/>
      <c r="E9" s="6"/>
      <c r="F9" s="6"/>
      <c r="G9" s="6"/>
      <c r="H9" s="6">
        <v>60000</v>
      </c>
      <c r="I9" s="6">
        <v>60000</v>
      </c>
      <c r="J9" s="6">
        <v>60000</v>
      </c>
      <c r="K9" s="6">
        <v>60000</v>
      </c>
      <c r="L9" s="6">
        <v>60000</v>
      </c>
      <c r="M9" s="6">
        <v>70000</v>
      </c>
      <c r="N9" s="6">
        <v>60000</v>
      </c>
      <c r="O9" s="6">
        <v>60000</v>
      </c>
      <c r="P9" s="6">
        <v>60000</v>
      </c>
      <c r="Q9" s="6"/>
      <c r="R9" s="6"/>
      <c r="S9" s="6"/>
      <c r="T9" s="6"/>
      <c r="U9" s="6">
        <v>60000</v>
      </c>
      <c r="V9" s="6"/>
      <c r="W9" s="6">
        <v>60000</v>
      </c>
      <c r="X9" s="6"/>
      <c r="Y9" s="50"/>
    </row>
  </sheetData>
  <mergeCells count="5">
    <mergeCell ref="A2:Y2"/>
    <mergeCell ref="A4:A5"/>
    <mergeCell ref="B4:D4"/>
    <mergeCell ref="A3:I3"/>
    <mergeCell ref="E4:Y4"/>
  </mergeCells>
  <phoneticPr fontId="16"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15"/>
  <sheetViews>
    <sheetView showZeros="0" topLeftCell="A7" workbookViewId="0">
      <selection activeCell="C9" sqref="C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428</v>
      </c>
    </row>
    <row r="2" spans="1:10" ht="41.25" customHeight="1">
      <c r="A2" s="213" t="str">
        <f>"2026"&amp;"年市对下转移支付绩效目标表"</f>
        <v>2026年市对下转移支付绩效目标表</v>
      </c>
      <c r="B2" s="159"/>
      <c r="C2" s="159"/>
      <c r="D2" s="159"/>
      <c r="E2" s="159"/>
      <c r="F2" s="158"/>
      <c r="G2" s="159"/>
      <c r="H2" s="158"/>
      <c r="I2" s="158"/>
      <c r="J2" s="159"/>
    </row>
    <row r="3" spans="1:10" ht="17.25" customHeight="1">
      <c r="A3" s="160" t="str">
        <f>"单位名称："&amp;"昆明市供销合作社联合社"</f>
        <v>单位名称：昆明市供销合作社联合社</v>
      </c>
      <c r="B3" s="92"/>
      <c r="C3" s="92"/>
      <c r="D3" s="92"/>
      <c r="E3" s="92"/>
      <c r="F3" s="92"/>
      <c r="G3" s="92"/>
      <c r="H3" s="92"/>
    </row>
    <row r="4" spans="1:10" ht="44.25" customHeight="1">
      <c r="A4" s="54" t="s">
        <v>279</v>
      </c>
      <c r="B4" s="54" t="s">
        <v>280</v>
      </c>
      <c r="C4" s="54" t="s">
        <v>281</v>
      </c>
      <c r="D4" s="54" t="s">
        <v>282</v>
      </c>
      <c r="E4" s="54" t="s">
        <v>283</v>
      </c>
      <c r="F4" s="56" t="s">
        <v>284</v>
      </c>
      <c r="G4" s="54" t="s">
        <v>285</v>
      </c>
      <c r="H4" s="56" t="s">
        <v>286</v>
      </c>
      <c r="I4" s="56" t="s">
        <v>287</v>
      </c>
      <c r="J4" s="54" t="s">
        <v>288</v>
      </c>
    </row>
    <row r="5" spans="1:10" ht="14.25" customHeight="1">
      <c r="A5" s="54">
        <v>1</v>
      </c>
      <c r="B5" s="54">
        <v>2</v>
      </c>
      <c r="C5" s="54">
        <v>3</v>
      </c>
      <c r="D5" s="54">
        <v>4</v>
      </c>
      <c r="E5" s="54">
        <v>5</v>
      </c>
      <c r="F5" s="56">
        <v>6</v>
      </c>
      <c r="G5" s="54">
        <v>7</v>
      </c>
      <c r="H5" s="56">
        <v>8</v>
      </c>
      <c r="I5" s="56">
        <v>9</v>
      </c>
      <c r="J5" s="54">
        <v>10</v>
      </c>
    </row>
    <row r="6" spans="1:10" ht="42" customHeight="1">
      <c r="A6" s="25" t="s">
        <v>69</v>
      </c>
      <c r="B6" s="24"/>
      <c r="C6" s="24"/>
      <c r="D6" s="24"/>
      <c r="E6" s="58"/>
      <c r="F6" s="13"/>
      <c r="G6" s="58"/>
      <c r="H6" s="13"/>
      <c r="I6" s="13"/>
      <c r="J6" s="58"/>
    </row>
    <row r="7" spans="1:10" ht="42" customHeight="1">
      <c r="A7" s="34" t="s">
        <v>69</v>
      </c>
      <c r="B7" s="15"/>
      <c r="C7" s="15"/>
      <c r="D7" s="15"/>
      <c r="E7" s="25"/>
      <c r="F7" s="15"/>
      <c r="G7" s="25"/>
      <c r="H7" s="15"/>
      <c r="I7" s="15"/>
      <c r="J7" s="25"/>
    </row>
    <row r="8" spans="1:10" ht="42" customHeight="1">
      <c r="A8" s="176" t="s">
        <v>276</v>
      </c>
      <c r="B8" s="177" t="s">
        <v>429</v>
      </c>
      <c r="C8" s="15" t="s">
        <v>290</v>
      </c>
      <c r="D8" s="15" t="s">
        <v>291</v>
      </c>
      <c r="E8" s="25" t="s">
        <v>430</v>
      </c>
      <c r="F8" s="15" t="s">
        <v>293</v>
      </c>
      <c r="G8" s="25" t="s">
        <v>431</v>
      </c>
      <c r="H8" s="15" t="s">
        <v>338</v>
      </c>
      <c r="I8" s="15" t="s">
        <v>296</v>
      </c>
      <c r="J8" s="25" t="s">
        <v>432</v>
      </c>
    </row>
    <row r="9" spans="1:10" ht="42" customHeight="1">
      <c r="A9" s="176" t="s">
        <v>276</v>
      </c>
      <c r="B9" s="177" t="s">
        <v>429</v>
      </c>
      <c r="C9" s="15" t="s">
        <v>290</v>
      </c>
      <c r="D9" s="15" t="s">
        <v>291</v>
      </c>
      <c r="E9" s="25" t="s">
        <v>433</v>
      </c>
      <c r="F9" s="15" t="s">
        <v>300</v>
      </c>
      <c r="G9" s="25" t="s">
        <v>83</v>
      </c>
      <c r="H9" s="15" t="s">
        <v>434</v>
      </c>
      <c r="I9" s="15" t="s">
        <v>296</v>
      </c>
      <c r="J9" s="25" t="s">
        <v>435</v>
      </c>
    </row>
    <row r="10" spans="1:10" ht="42" customHeight="1">
      <c r="A10" s="176" t="s">
        <v>276</v>
      </c>
      <c r="B10" s="177" t="s">
        <v>429</v>
      </c>
      <c r="C10" s="15" t="s">
        <v>290</v>
      </c>
      <c r="D10" s="15" t="s">
        <v>291</v>
      </c>
      <c r="E10" s="25" t="s">
        <v>436</v>
      </c>
      <c r="F10" s="15" t="s">
        <v>300</v>
      </c>
      <c r="G10" s="25" t="s">
        <v>437</v>
      </c>
      <c r="H10" s="15" t="s">
        <v>438</v>
      </c>
      <c r="I10" s="15" t="s">
        <v>296</v>
      </c>
      <c r="J10" s="25" t="s">
        <v>439</v>
      </c>
    </row>
    <row r="11" spans="1:10" ht="42" customHeight="1">
      <c r="A11" s="176" t="s">
        <v>276</v>
      </c>
      <c r="B11" s="177" t="s">
        <v>429</v>
      </c>
      <c r="C11" s="15" t="s">
        <v>290</v>
      </c>
      <c r="D11" s="15" t="s">
        <v>298</v>
      </c>
      <c r="E11" s="25" t="s">
        <v>440</v>
      </c>
      <c r="F11" s="15" t="s">
        <v>300</v>
      </c>
      <c r="G11" s="25" t="s">
        <v>441</v>
      </c>
      <c r="H11" s="15" t="s">
        <v>302</v>
      </c>
      <c r="I11" s="15" t="s">
        <v>296</v>
      </c>
      <c r="J11" s="25" t="s">
        <v>442</v>
      </c>
    </row>
    <row r="12" spans="1:10" ht="42" customHeight="1">
      <c r="A12" s="176" t="s">
        <v>276</v>
      </c>
      <c r="B12" s="177" t="s">
        <v>429</v>
      </c>
      <c r="C12" s="15" t="s">
        <v>290</v>
      </c>
      <c r="D12" s="15" t="s">
        <v>307</v>
      </c>
      <c r="E12" s="25" t="s">
        <v>308</v>
      </c>
      <c r="F12" s="15" t="s">
        <v>293</v>
      </c>
      <c r="G12" s="25" t="s">
        <v>305</v>
      </c>
      <c r="H12" s="15" t="s">
        <v>302</v>
      </c>
      <c r="I12" s="15" t="s">
        <v>296</v>
      </c>
      <c r="J12" s="25" t="s">
        <v>443</v>
      </c>
    </row>
    <row r="13" spans="1:10" ht="42" customHeight="1">
      <c r="A13" s="176" t="s">
        <v>276</v>
      </c>
      <c r="B13" s="177" t="s">
        <v>429</v>
      </c>
      <c r="C13" s="15" t="s">
        <v>310</v>
      </c>
      <c r="D13" s="15" t="s">
        <v>332</v>
      </c>
      <c r="E13" s="25" t="s">
        <v>444</v>
      </c>
      <c r="F13" s="15" t="s">
        <v>300</v>
      </c>
      <c r="G13" s="25" t="s">
        <v>445</v>
      </c>
      <c r="H13" s="15" t="s">
        <v>446</v>
      </c>
      <c r="I13" s="15" t="s">
        <v>296</v>
      </c>
      <c r="J13" s="25" t="s">
        <v>447</v>
      </c>
    </row>
    <row r="14" spans="1:10" ht="42" customHeight="1">
      <c r="A14" s="176" t="s">
        <v>276</v>
      </c>
      <c r="B14" s="177" t="s">
        <v>429</v>
      </c>
      <c r="C14" s="15" t="s">
        <v>310</v>
      </c>
      <c r="D14" s="15" t="s">
        <v>311</v>
      </c>
      <c r="E14" s="25" t="s">
        <v>448</v>
      </c>
      <c r="F14" s="15" t="s">
        <v>300</v>
      </c>
      <c r="G14" s="25" t="s">
        <v>334</v>
      </c>
      <c r="H14" s="15" t="s">
        <v>302</v>
      </c>
      <c r="I14" s="15" t="s">
        <v>296</v>
      </c>
      <c r="J14" s="25" t="s">
        <v>449</v>
      </c>
    </row>
    <row r="15" spans="1:10" ht="42" customHeight="1">
      <c r="A15" s="176" t="s">
        <v>276</v>
      </c>
      <c r="B15" s="177" t="s">
        <v>429</v>
      </c>
      <c r="C15" s="15" t="s">
        <v>315</v>
      </c>
      <c r="D15" s="15" t="s">
        <v>316</v>
      </c>
      <c r="E15" s="25" t="s">
        <v>450</v>
      </c>
      <c r="F15" s="15" t="s">
        <v>300</v>
      </c>
      <c r="G15" s="25" t="s">
        <v>317</v>
      </c>
      <c r="H15" s="15" t="s">
        <v>302</v>
      </c>
      <c r="I15" s="15" t="s">
        <v>296</v>
      </c>
      <c r="J15" s="25" t="s">
        <v>451</v>
      </c>
    </row>
  </sheetData>
  <mergeCells count="4">
    <mergeCell ref="A2:J2"/>
    <mergeCell ref="A3:H3"/>
    <mergeCell ref="A8:A15"/>
    <mergeCell ref="B8:B15"/>
  </mergeCells>
  <phoneticPr fontId="16"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1"/>
  <sheetViews>
    <sheetView showZeros="0" tabSelected="1" workbookViewId="0">
      <selection activeCell="A20" sqref="A20"/>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22" t="s">
        <v>452</v>
      </c>
      <c r="B1" s="223"/>
      <c r="C1" s="224"/>
      <c r="D1" s="224"/>
      <c r="E1" s="224"/>
      <c r="F1" s="223"/>
      <c r="G1" s="223"/>
      <c r="H1" s="224"/>
    </row>
    <row r="2" spans="1:8" ht="41.25" customHeight="1">
      <c r="A2" s="100" t="str">
        <f>"2026"&amp;"年新增资产配置预算表"</f>
        <v>2026年新增资产配置预算表</v>
      </c>
      <c r="B2" s="142"/>
      <c r="C2" s="141"/>
      <c r="D2" s="141"/>
      <c r="E2" s="141"/>
      <c r="F2" s="142"/>
      <c r="G2" s="142"/>
      <c r="H2" s="141"/>
    </row>
    <row r="3" spans="1:8" ht="14.25" customHeight="1">
      <c r="A3" s="93" t="str">
        <f>"单位名称："&amp;"昆明市供销合作社联合社"</f>
        <v>单位名称：昆明市供销合作社联合社</v>
      </c>
      <c r="B3" s="225"/>
      <c r="C3" s="1"/>
      <c r="E3" s="37"/>
      <c r="F3" s="23"/>
      <c r="G3" s="23"/>
      <c r="H3" s="2" t="s">
        <v>1</v>
      </c>
    </row>
    <row r="4" spans="1:8" ht="28.5" customHeight="1">
      <c r="A4" s="143" t="s">
        <v>184</v>
      </c>
      <c r="B4" s="101" t="s">
        <v>453</v>
      </c>
      <c r="C4" s="143" t="s">
        <v>454</v>
      </c>
      <c r="D4" s="143" t="s">
        <v>455</v>
      </c>
      <c r="E4" s="143" t="s">
        <v>456</v>
      </c>
      <c r="F4" s="146" t="s">
        <v>457</v>
      </c>
      <c r="G4" s="226"/>
      <c r="H4" s="143"/>
    </row>
    <row r="5" spans="1:8" ht="21" customHeight="1">
      <c r="A5" s="101"/>
      <c r="B5" s="147"/>
      <c r="C5" s="145"/>
      <c r="D5" s="147"/>
      <c r="E5" s="147"/>
      <c r="F5" s="39" t="s">
        <v>390</v>
      </c>
      <c r="G5" s="39" t="s">
        <v>458</v>
      </c>
      <c r="H5" s="39" t="s">
        <v>459</v>
      </c>
    </row>
    <row r="6" spans="1:8" ht="17.25" customHeight="1">
      <c r="A6" s="18" t="s">
        <v>82</v>
      </c>
      <c r="B6" s="18">
        <v>2</v>
      </c>
      <c r="C6" s="58">
        <v>3</v>
      </c>
      <c r="D6" s="18">
        <v>4</v>
      </c>
      <c r="E6" s="83">
        <v>5</v>
      </c>
      <c r="F6" s="19">
        <v>6</v>
      </c>
      <c r="G6" s="58">
        <v>7</v>
      </c>
      <c r="H6" s="58">
        <v>8</v>
      </c>
    </row>
    <row r="7" spans="1:8" ht="19.5" customHeight="1">
      <c r="A7" s="20"/>
      <c r="B7" s="8"/>
      <c r="C7" s="25"/>
      <c r="D7" s="15"/>
      <c r="E7" s="19"/>
      <c r="F7" s="84"/>
      <c r="G7" s="85"/>
      <c r="H7" s="85"/>
    </row>
    <row r="8" spans="1:8" ht="19.5" customHeight="1">
      <c r="A8" s="20"/>
      <c r="B8" s="8"/>
      <c r="C8" s="25"/>
      <c r="D8" s="15"/>
      <c r="E8" s="19"/>
      <c r="F8" s="84"/>
      <c r="G8" s="85"/>
      <c r="H8" s="85"/>
    </row>
    <row r="9" spans="1:8" ht="19.5" customHeight="1">
      <c r="A9" s="220" t="s">
        <v>54</v>
      </c>
      <c r="B9" s="215"/>
      <c r="C9" s="216"/>
      <c r="D9" s="221"/>
      <c r="E9" s="221"/>
      <c r="F9" s="84"/>
      <c r="G9" s="85"/>
      <c r="H9" s="85"/>
    </row>
    <row r="10" spans="1:8" ht="19.5" customHeight="1">
      <c r="A10" s="214" t="s">
        <v>460</v>
      </c>
      <c r="B10" s="215"/>
      <c r="C10" s="216"/>
      <c r="D10" s="217"/>
      <c r="E10" s="217"/>
      <c r="F10" s="218"/>
      <c r="G10" s="219"/>
      <c r="H10" s="219"/>
    </row>
    <row r="11" spans="1:8" ht="14.25" customHeight="1">
      <c r="A11" s="179" t="s">
        <v>472</v>
      </c>
      <c r="B11" s="179"/>
    </row>
  </sheetData>
  <mergeCells count="12">
    <mergeCell ref="A11:B11"/>
    <mergeCell ref="A10:H10"/>
    <mergeCell ref="A9:E9"/>
    <mergeCell ref="A1:H1"/>
    <mergeCell ref="A2:H2"/>
    <mergeCell ref="A3:B3"/>
    <mergeCell ref="F4:H4"/>
    <mergeCell ref="E4:E5"/>
    <mergeCell ref="D4:D5"/>
    <mergeCell ref="C4:C5"/>
    <mergeCell ref="B4:B5"/>
    <mergeCell ref="A4:A5"/>
  </mergeCells>
  <phoneticPr fontId="16"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B15" sqref="B15"/>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1"/>
      <c r="E1" s="51"/>
      <c r="F1" s="51"/>
      <c r="G1" s="51"/>
      <c r="K1" s="43" t="s">
        <v>461</v>
      </c>
    </row>
    <row r="2" spans="1:11" ht="41.25" customHeight="1">
      <c r="A2" s="227" t="str">
        <f>"2026"&amp;"年上级转移支付补助项目支出预算表"</f>
        <v>2026年上级转移支付补助项目支出预算表</v>
      </c>
      <c r="B2" s="159"/>
      <c r="C2" s="159"/>
      <c r="D2" s="159"/>
      <c r="E2" s="159"/>
      <c r="F2" s="159"/>
      <c r="G2" s="159"/>
      <c r="H2" s="159"/>
      <c r="I2" s="159"/>
      <c r="J2" s="159"/>
      <c r="K2" s="159"/>
    </row>
    <row r="3" spans="1:11" ht="13.5" customHeight="1">
      <c r="A3" s="160" t="str">
        <f>"单位名称："&amp;"昆明市供销合作社联合社"</f>
        <v>单位名称：昆明市供销合作社联合社</v>
      </c>
      <c r="B3" s="174"/>
      <c r="C3" s="174"/>
      <c r="D3" s="174"/>
      <c r="E3" s="174"/>
      <c r="F3" s="174"/>
      <c r="G3" s="174"/>
      <c r="H3" s="45"/>
      <c r="I3" s="45"/>
      <c r="J3" s="45"/>
      <c r="K3" s="63" t="s">
        <v>1</v>
      </c>
    </row>
    <row r="4" spans="1:11" ht="21.75" customHeight="1">
      <c r="A4" s="156" t="s">
        <v>257</v>
      </c>
      <c r="B4" s="156" t="s">
        <v>186</v>
      </c>
      <c r="C4" s="156" t="s">
        <v>258</v>
      </c>
      <c r="D4" s="169" t="s">
        <v>187</v>
      </c>
      <c r="E4" s="169" t="s">
        <v>188</v>
      </c>
      <c r="F4" s="169" t="s">
        <v>189</v>
      </c>
      <c r="G4" s="169" t="s">
        <v>190</v>
      </c>
      <c r="H4" s="175" t="s">
        <v>54</v>
      </c>
      <c r="I4" s="165" t="s">
        <v>462</v>
      </c>
      <c r="J4" s="136"/>
      <c r="K4" s="137"/>
    </row>
    <row r="5" spans="1:11" ht="21.75" customHeight="1">
      <c r="A5" s="162"/>
      <c r="B5" s="162"/>
      <c r="C5" s="162"/>
      <c r="D5" s="172"/>
      <c r="E5" s="172"/>
      <c r="F5" s="172"/>
      <c r="G5" s="172"/>
      <c r="H5" s="154"/>
      <c r="I5" s="169" t="s">
        <v>57</v>
      </c>
      <c r="J5" s="169" t="s">
        <v>58</v>
      </c>
      <c r="K5" s="169" t="s">
        <v>59</v>
      </c>
    </row>
    <row r="6" spans="1:11" ht="40.5" customHeight="1">
      <c r="A6" s="157"/>
      <c r="B6" s="157"/>
      <c r="C6" s="157"/>
      <c r="D6" s="173"/>
      <c r="E6" s="173"/>
      <c r="F6" s="173"/>
      <c r="G6" s="173"/>
      <c r="H6" s="139"/>
      <c r="I6" s="173" t="s">
        <v>56</v>
      </c>
      <c r="J6" s="173"/>
      <c r="K6" s="173"/>
    </row>
    <row r="7" spans="1:11" ht="15" customHeight="1">
      <c r="A7" s="55">
        <v>1</v>
      </c>
      <c r="B7" s="55">
        <v>2</v>
      </c>
      <c r="C7" s="55">
        <v>3</v>
      </c>
      <c r="D7" s="55">
        <v>4</v>
      </c>
      <c r="E7" s="55">
        <v>5</v>
      </c>
      <c r="F7" s="55">
        <v>6</v>
      </c>
      <c r="G7" s="55">
        <v>7</v>
      </c>
      <c r="H7" s="55">
        <v>8</v>
      </c>
      <c r="I7" s="55">
        <v>9</v>
      </c>
      <c r="J7" s="48">
        <v>10</v>
      </c>
      <c r="K7" s="48">
        <v>11</v>
      </c>
    </row>
    <row r="8" spans="1:11" ht="18.75" customHeight="1">
      <c r="A8" s="25"/>
      <c r="B8" s="15"/>
      <c r="C8" s="25"/>
      <c r="D8" s="25"/>
      <c r="E8" s="25"/>
      <c r="F8" s="25"/>
      <c r="G8" s="25"/>
      <c r="H8" s="86"/>
      <c r="I8" s="87"/>
      <c r="J8" s="87"/>
      <c r="K8" s="86"/>
    </row>
    <row r="9" spans="1:11" ht="18.75" customHeight="1">
      <c r="A9" s="8"/>
      <c r="B9" s="15"/>
      <c r="C9" s="15"/>
      <c r="D9" s="15"/>
      <c r="E9" s="15"/>
      <c r="F9" s="15"/>
      <c r="G9" s="15"/>
      <c r="H9" s="88"/>
      <c r="I9" s="88"/>
      <c r="J9" s="88"/>
      <c r="K9" s="86"/>
    </row>
    <row r="10" spans="1:11" ht="18.75" customHeight="1">
      <c r="A10" s="148" t="s">
        <v>175</v>
      </c>
      <c r="B10" s="168"/>
      <c r="C10" s="168"/>
      <c r="D10" s="168"/>
      <c r="E10" s="168"/>
      <c r="F10" s="168"/>
      <c r="G10" s="117"/>
      <c r="H10" s="88"/>
      <c r="I10" s="88"/>
      <c r="J10" s="88"/>
      <c r="K10" s="86"/>
    </row>
    <row r="11" spans="1:11" ht="14.25" customHeight="1">
      <c r="A11" s="90" t="s">
        <v>471</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4"/>
  <sheetViews>
    <sheetView showZeros="0" workbookViewId="0">
      <selection activeCell="C12" sqref="C12:C13"/>
    </sheetView>
  </sheetViews>
  <sheetFormatPr defaultColWidth="9.125" defaultRowHeight="14.25" customHeight="1"/>
  <cols>
    <col min="1" max="1" width="35.25" customWidth="1"/>
    <col min="2" max="4" width="28" customWidth="1"/>
    <col min="5" max="7" width="23.875" customWidth="1"/>
  </cols>
  <sheetData>
    <row r="1" spans="1:7" ht="13.5" customHeight="1">
      <c r="D1" s="51"/>
      <c r="G1" s="43" t="s">
        <v>463</v>
      </c>
    </row>
    <row r="2" spans="1:7" ht="41.25" customHeight="1">
      <c r="A2" s="159" t="str">
        <f>"2026"&amp;"年部门项目中期规划预算表"</f>
        <v>2026年部门项目中期规划预算表</v>
      </c>
      <c r="B2" s="159"/>
      <c r="C2" s="159"/>
      <c r="D2" s="159"/>
      <c r="E2" s="159"/>
      <c r="F2" s="159"/>
      <c r="G2" s="159"/>
    </row>
    <row r="3" spans="1:7" ht="13.5" customHeight="1">
      <c r="A3" s="160" t="str">
        <f>"单位名称："&amp;"昆明市供销合作社联合社"</f>
        <v>单位名称：昆明市供销合作社联合社</v>
      </c>
      <c r="B3" s="174"/>
      <c r="C3" s="174"/>
      <c r="D3" s="174"/>
      <c r="E3" s="45"/>
      <c r="F3" s="45"/>
      <c r="G3" s="63" t="s">
        <v>1</v>
      </c>
    </row>
    <row r="4" spans="1:7" ht="21.75" customHeight="1">
      <c r="A4" s="156" t="s">
        <v>258</v>
      </c>
      <c r="B4" s="156" t="s">
        <v>257</v>
      </c>
      <c r="C4" s="156" t="s">
        <v>186</v>
      </c>
      <c r="D4" s="169" t="s">
        <v>464</v>
      </c>
      <c r="E4" s="165" t="s">
        <v>57</v>
      </c>
      <c r="F4" s="136"/>
      <c r="G4" s="137"/>
    </row>
    <row r="5" spans="1:7" ht="21.75" customHeight="1">
      <c r="A5" s="162"/>
      <c r="B5" s="162"/>
      <c r="C5" s="162"/>
      <c r="D5" s="172"/>
      <c r="E5" s="231" t="str">
        <f>"2026"&amp;"年"</f>
        <v>2026年</v>
      </c>
      <c r="F5" s="169" t="str">
        <f>("2026"+1)&amp;"年"</f>
        <v>2027年</v>
      </c>
      <c r="G5" s="169" t="str">
        <f>("2026"+2)&amp;"年"</f>
        <v>2028年</v>
      </c>
    </row>
    <row r="6" spans="1:7" ht="40.5" customHeight="1">
      <c r="A6" s="157"/>
      <c r="B6" s="157"/>
      <c r="C6" s="157"/>
      <c r="D6" s="173"/>
      <c r="E6" s="139"/>
      <c r="F6" s="173" t="s">
        <v>56</v>
      </c>
      <c r="G6" s="173"/>
    </row>
    <row r="7" spans="1:7" ht="15" customHeight="1">
      <c r="A7" s="55">
        <v>1</v>
      </c>
      <c r="B7" s="55">
        <v>2</v>
      </c>
      <c r="C7" s="55">
        <v>3</v>
      </c>
      <c r="D7" s="55">
        <v>4</v>
      </c>
      <c r="E7" s="55">
        <v>5</v>
      </c>
      <c r="F7" s="55">
        <v>6</v>
      </c>
      <c r="G7" s="55">
        <v>7</v>
      </c>
    </row>
    <row r="8" spans="1:7" ht="17.25" customHeight="1">
      <c r="A8" s="15" t="s">
        <v>69</v>
      </c>
      <c r="B8" s="89"/>
      <c r="C8" s="89"/>
      <c r="D8" s="15"/>
      <c r="E8" s="88">
        <v>5766800</v>
      </c>
      <c r="F8" s="88">
        <v>4962000</v>
      </c>
      <c r="G8" s="88">
        <v>4972000</v>
      </c>
    </row>
    <row r="9" spans="1:7" ht="18.75" customHeight="1">
      <c r="A9" s="15"/>
      <c r="B9" s="15" t="s">
        <v>465</v>
      </c>
      <c r="C9" s="15" t="s">
        <v>263</v>
      </c>
      <c r="D9" s="15" t="s">
        <v>466</v>
      </c>
      <c r="E9" s="88">
        <v>46800</v>
      </c>
      <c r="F9" s="88">
        <v>46800</v>
      </c>
      <c r="G9" s="88">
        <v>46800</v>
      </c>
    </row>
    <row r="10" spans="1:7" ht="18.75" customHeight="1">
      <c r="A10" s="50"/>
      <c r="B10" s="15" t="s">
        <v>467</v>
      </c>
      <c r="C10" s="15" t="s">
        <v>266</v>
      </c>
      <c r="D10" s="15" t="s">
        <v>466</v>
      </c>
      <c r="E10" s="88">
        <v>50000</v>
      </c>
      <c r="F10" s="88">
        <v>715200</v>
      </c>
      <c r="G10" s="88">
        <v>715200</v>
      </c>
    </row>
    <row r="11" spans="1:7" ht="18.75" customHeight="1">
      <c r="A11" s="50"/>
      <c r="B11" s="15" t="s">
        <v>467</v>
      </c>
      <c r="C11" s="15" t="s">
        <v>270</v>
      </c>
      <c r="D11" s="15" t="s">
        <v>466</v>
      </c>
      <c r="E11" s="88">
        <v>3500000</v>
      </c>
      <c r="F11" s="88">
        <v>3540000</v>
      </c>
      <c r="G11" s="88">
        <v>3540000</v>
      </c>
    </row>
    <row r="12" spans="1:7" ht="18.75" customHeight="1">
      <c r="A12" s="50"/>
      <c r="B12" s="15" t="s">
        <v>467</v>
      </c>
      <c r="C12" s="15" t="s">
        <v>274</v>
      </c>
      <c r="D12" s="15" t="s">
        <v>466</v>
      </c>
      <c r="E12" s="88">
        <v>1500000</v>
      </c>
      <c r="F12" s="88"/>
      <c r="G12" s="88"/>
    </row>
    <row r="13" spans="1:7" ht="18.75" customHeight="1">
      <c r="A13" s="50"/>
      <c r="B13" s="15" t="s">
        <v>468</v>
      </c>
      <c r="C13" s="15" t="s">
        <v>276</v>
      </c>
      <c r="D13" s="15" t="s">
        <v>469</v>
      </c>
      <c r="E13" s="88">
        <v>670000</v>
      </c>
      <c r="F13" s="88">
        <v>660000</v>
      </c>
      <c r="G13" s="88">
        <v>670000</v>
      </c>
    </row>
    <row r="14" spans="1:7" ht="18.75" customHeight="1">
      <c r="A14" s="228" t="s">
        <v>54</v>
      </c>
      <c r="B14" s="229" t="s">
        <v>470</v>
      </c>
      <c r="C14" s="229"/>
      <c r="D14" s="230"/>
      <c r="E14" s="88">
        <v>5766800</v>
      </c>
      <c r="F14" s="88">
        <v>4962000</v>
      </c>
      <c r="G14" s="88">
        <v>4972000</v>
      </c>
    </row>
  </sheetData>
  <mergeCells count="11">
    <mergeCell ref="A2:G2"/>
    <mergeCell ref="A3:D3"/>
    <mergeCell ref="F5:F6"/>
    <mergeCell ref="E5:E6"/>
    <mergeCell ref="E4:G4"/>
    <mergeCell ref="A14:D14"/>
    <mergeCell ref="B4:B6"/>
    <mergeCell ref="C4:C6"/>
    <mergeCell ref="A4:A6"/>
    <mergeCell ref="G5:G6"/>
    <mergeCell ref="D4:D6"/>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0"/>
  <sheetViews>
    <sheetView showGridLines="0" showZeros="0" workbookViewId="0">
      <selection activeCell="A3" sqref="A3:B3"/>
    </sheetView>
  </sheetViews>
  <sheetFormatPr defaultColWidth="8.625" defaultRowHeight="12.75" customHeight="1"/>
  <cols>
    <col min="1" max="1" width="15.875" customWidth="1"/>
    <col min="2" max="2" width="35" customWidth="1"/>
    <col min="3" max="19" width="22" customWidth="1"/>
  </cols>
  <sheetData>
    <row r="1" spans="1:19" ht="17.25" customHeight="1">
      <c r="A1" s="99" t="s">
        <v>51</v>
      </c>
      <c r="B1" s="92"/>
      <c r="C1" s="92"/>
      <c r="D1" s="92"/>
      <c r="E1" s="92"/>
      <c r="F1" s="92"/>
      <c r="G1" s="92"/>
      <c r="H1" s="92"/>
      <c r="I1" s="92"/>
      <c r="J1" s="92"/>
      <c r="K1" s="92"/>
      <c r="L1" s="92"/>
      <c r="M1" s="92"/>
      <c r="N1" s="92"/>
      <c r="O1" s="92"/>
      <c r="P1" s="92"/>
      <c r="Q1" s="92"/>
      <c r="R1" s="92"/>
      <c r="S1" s="92"/>
    </row>
    <row r="2" spans="1:19" ht="41.25" customHeight="1">
      <c r="A2" s="100" t="str">
        <f>"2026"&amp;"年部门收入预算表"</f>
        <v>2026年部门收入预算表</v>
      </c>
      <c r="B2" s="92"/>
      <c r="C2" s="92"/>
      <c r="D2" s="92"/>
      <c r="E2" s="92"/>
      <c r="F2" s="92"/>
      <c r="G2" s="92"/>
      <c r="H2" s="92"/>
      <c r="I2" s="92"/>
      <c r="J2" s="92"/>
      <c r="K2" s="92"/>
      <c r="L2" s="92"/>
      <c r="M2" s="92"/>
      <c r="N2" s="92"/>
      <c r="O2" s="92"/>
      <c r="P2" s="92"/>
      <c r="Q2" s="92"/>
      <c r="R2" s="92"/>
      <c r="S2" s="92"/>
    </row>
    <row r="3" spans="1:19" ht="17.25" customHeight="1">
      <c r="A3" s="93" t="str">
        <f>"单位名称："&amp;"昆明市供销合作社联合社"</f>
        <v>单位名称：昆明市供销合作社联合社</v>
      </c>
      <c r="B3" s="94"/>
      <c r="S3" s="1" t="s">
        <v>1</v>
      </c>
    </row>
    <row r="4" spans="1:19" ht="21.75" customHeight="1">
      <c r="A4" s="106" t="s">
        <v>52</v>
      </c>
      <c r="B4" s="109" t="s">
        <v>53</v>
      </c>
      <c r="C4" s="109" t="s">
        <v>54</v>
      </c>
      <c r="D4" s="103" t="s">
        <v>55</v>
      </c>
      <c r="E4" s="103"/>
      <c r="F4" s="103"/>
      <c r="G4" s="103"/>
      <c r="H4" s="103"/>
      <c r="I4" s="104"/>
      <c r="J4" s="103"/>
      <c r="K4" s="103"/>
      <c r="L4" s="103"/>
      <c r="M4" s="103"/>
      <c r="N4" s="105"/>
      <c r="O4" s="103" t="s">
        <v>45</v>
      </c>
      <c r="P4" s="103"/>
      <c r="Q4" s="103"/>
      <c r="R4" s="103"/>
      <c r="S4" s="105"/>
    </row>
    <row r="5" spans="1:19" ht="27" customHeight="1">
      <c r="A5" s="107"/>
      <c r="B5" s="97"/>
      <c r="C5" s="97"/>
      <c r="D5" s="97" t="s">
        <v>56</v>
      </c>
      <c r="E5" s="97" t="s">
        <v>57</v>
      </c>
      <c r="F5" s="97" t="s">
        <v>58</v>
      </c>
      <c r="G5" s="97" t="s">
        <v>59</v>
      </c>
      <c r="H5" s="97" t="s">
        <v>60</v>
      </c>
      <c r="I5" s="112" t="s">
        <v>61</v>
      </c>
      <c r="J5" s="113"/>
      <c r="K5" s="113"/>
      <c r="L5" s="113"/>
      <c r="M5" s="113"/>
      <c r="N5" s="114"/>
      <c r="O5" s="97" t="s">
        <v>56</v>
      </c>
      <c r="P5" s="97" t="s">
        <v>57</v>
      </c>
      <c r="Q5" s="97" t="s">
        <v>58</v>
      </c>
      <c r="R5" s="97" t="s">
        <v>59</v>
      </c>
      <c r="S5" s="97" t="s">
        <v>62</v>
      </c>
    </row>
    <row r="6" spans="1:19" ht="30" customHeight="1">
      <c r="A6" s="108"/>
      <c r="B6" s="110"/>
      <c r="C6" s="111"/>
      <c r="D6" s="111"/>
      <c r="E6" s="111"/>
      <c r="F6" s="111"/>
      <c r="G6" s="111"/>
      <c r="H6" s="111"/>
      <c r="I6" s="13" t="s">
        <v>56</v>
      </c>
      <c r="J6" s="12" t="s">
        <v>63</v>
      </c>
      <c r="K6" s="12" t="s">
        <v>64</v>
      </c>
      <c r="L6" s="12" t="s">
        <v>65</v>
      </c>
      <c r="M6" s="12" t="s">
        <v>66</v>
      </c>
      <c r="N6" s="12" t="s">
        <v>67</v>
      </c>
      <c r="O6" s="98"/>
      <c r="P6" s="98"/>
      <c r="Q6" s="98"/>
      <c r="R6" s="98"/>
      <c r="S6" s="111"/>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68</v>
      </c>
      <c r="B8" s="15" t="s">
        <v>69</v>
      </c>
      <c r="C8" s="6">
        <v>18155123.920000002</v>
      </c>
      <c r="D8" s="6">
        <v>18155123.920000002</v>
      </c>
      <c r="E8" s="6">
        <v>18155123.920000002</v>
      </c>
      <c r="F8" s="6"/>
      <c r="G8" s="6"/>
      <c r="H8" s="6"/>
      <c r="I8" s="6"/>
      <c r="J8" s="6"/>
      <c r="K8" s="6"/>
      <c r="L8" s="6"/>
      <c r="M8" s="6"/>
      <c r="N8" s="6"/>
      <c r="O8" s="6"/>
      <c r="P8" s="6"/>
      <c r="Q8" s="6"/>
      <c r="R8" s="6"/>
      <c r="S8" s="6"/>
    </row>
    <row r="9" spans="1:19" ht="18" customHeight="1">
      <c r="A9" s="16" t="s">
        <v>70</v>
      </c>
      <c r="B9" s="16" t="s">
        <v>69</v>
      </c>
      <c r="C9" s="6">
        <v>18155123.920000002</v>
      </c>
      <c r="D9" s="6">
        <v>18155123.920000002</v>
      </c>
      <c r="E9" s="6">
        <v>18155123.920000002</v>
      </c>
      <c r="F9" s="6"/>
      <c r="G9" s="6"/>
      <c r="H9" s="6"/>
      <c r="I9" s="6"/>
      <c r="J9" s="6"/>
      <c r="K9" s="6"/>
      <c r="L9" s="6"/>
      <c r="M9" s="6"/>
      <c r="N9" s="6"/>
      <c r="O9" s="6"/>
      <c r="P9" s="6"/>
      <c r="Q9" s="6"/>
      <c r="R9" s="6"/>
      <c r="S9" s="6"/>
    </row>
    <row r="10" spans="1:19" ht="18" customHeight="1">
      <c r="A10" s="101" t="s">
        <v>54</v>
      </c>
      <c r="B10" s="102"/>
      <c r="C10" s="6">
        <v>18155123.920000002</v>
      </c>
      <c r="D10" s="6">
        <v>18155123.920000002</v>
      </c>
      <c r="E10" s="6">
        <v>18155123.920000002</v>
      </c>
      <c r="F10" s="6"/>
      <c r="G10" s="6"/>
      <c r="H10" s="6"/>
      <c r="I10" s="6"/>
      <c r="J10" s="6"/>
      <c r="K10" s="6"/>
      <c r="L10" s="6"/>
      <c r="M10" s="6"/>
      <c r="N10" s="6"/>
      <c r="O10" s="6"/>
      <c r="P10" s="6"/>
      <c r="Q10" s="6"/>
      <c r="R10" s="6"/>
      <c r="S10" s="6"/>
    </row>
  </sheetData>
  <mergeCells count="20">
    <mergeCell ref="A10:B10"/>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7"/>
  <sheetViews>
    <sheetView showGridLines="0" showZeros="0" workbookViewId="0">
      <selection activeCell="A3" sqref="A3:B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15" t="s">
        <v>71</v>
      </c>
      <c r="B1" s="92"/>
      <c r="C1" s="92"/>
      <c r="D1" s="92"/>
      <c r="E1" s="92"/>
      <c r="F1" s="92"/>
      <c r="G1" s="92"/>
      <c r="H1" s="92"/>
      <c r="I1" s="92"/>
      <c r="J1" s="92"/>
      <c r="K1" s="92"/>
      <c r="L1" s="92"/>
      <c r="M1" s="92"/>
      <c r="N1" s="92"/>
      <c r="O1" s="92"/>
    </row>
    <row r="2" spans="1:15" ht="41.25" customHeight="1">
      <c r="A2" s="100" t="str">
        <f>"2026"&amp;"年部门支出预算表"</f>
        <v>2026年部门支出预算表</v>
      </c>
      <c r="B2" s="92"/>
      <c r="C2" s="92"/>
      <c r="D2" s="92"/>
      <c r="E2" s="92"/>
      <c r="F2" s="92"/>
      <c r="G2" s="92"/>
      <c r="H2" s="92"/>
      <c r="I2" s="92"/>
      <c r="J2" s="92"/>
      <c r="K2" s="92"/>
      <c r="L2" s="92"/>
      <c r="M2" s="92"/>
      <c r="N2" s="92"/>
      <c r="O2" s="92"/>
    </row>
    <row r="3" spans="1:15" ht="17.25" customHeight="1">
      <c r="A3" s="93" t="str">
        <f>"单位名称："&amp;"昆明市供销合作社联合社"</f>
        <v>单位名称：昆明市供销合作社联合社</v>
      </c>
      <c r="B3" s="94"/>
      <c r="O3" s="1" t="s">
        <v>1</v>
      </c>
    </row>
    <row r="4" spans="1:15" ht="27" customHeight="1">
      <c r="A4" s="121" t="s">
        <v>72</v>
      </c>
      <c r="B4" s="121" t="s">
        <v>73</v>
      </c>
      <c r="C4" s="121" t="s">
        <v>54</v>
      </c>
      <c r="D4" s="123" t="s">
        <v>57</v>
      </c>
      <c r="E4" s="124"/>
      <c r="F4" s="127"/>
      <c r="G4" s="118" t="s">
        <v>58</v>
      </c>
      <c r="H4" s="118" t="s">
        <v>59</v>
      </c>
      <c r="I4" s="118" t="s">
        <v>74</v>
      </c>
      <c r="J4" s="123" t="s">
        <v>61</v>
      </c>
      <c r="K4" s="124"/>
      <c r="L4" s="124"/>
      <c r="M4" s="124"/>
      <c r="N4" s="125"/>
      <c r="O4" s="126"/>
    </row>
    <row r="5" spans="1:15" ht="42" customHeight="1">
      <c r="A5" s="122"/>
      <c r="B5" s="122"/>
      <c r="C5" s="119"/>
      <c r="D5" s="17" t="s">
        <v>56</v>
      </c>
      <c r="E5" s="17" t="s">
        <v>75</v>
      </c>
      <c r="F5" s="17" t="s">
        <v>76</v>
      </c>
      <c r="G5" s="119"/>
      <c r="H5" s="119"/>
      <c r="I5" s="120"/>
      <c r="J5" s="17" t="s">
        <v>56</v>
      </c>
      <c r="K5" s="4" t="s">
        <v>77</v>
      </c>
      <c r="L5" s="4" t="s">
        <v>78</v>
      </c>
      <c r="M5" s="4" t="s">
        <v>79</v>
      </c>
      <c r="N5" s="4" t="s">
        <v>80</v>
      </c>
      <c r="O5" s="4" t="s">
        <v>81</v>
      </c>
    </row>
    <row r="6" spans="1:15" ht="18" customHeight="1">
      <c r="A6" s="18" t="s">
        <v>82</v>
      </c>
      <c r="B6" s="18" t="s">
        <v>83</v>
      </c>
      <c r="C6" s="18" t="s">
        <v>84</v>
      </c>
      <c r="D6" s="19" t="s">
        <v>85</v>
      </c>
      <c r="E6" s="19" t="s">
        <v>86</v>
      </c>
      <c r="F6" s="19" t="s">
        <v>87</v>
      </c>
      <c r="G6" s="19" t="s">
        <v>88</v>
      </c>
      <c r="H6" s="19" t="s">
        <v>89</v>
      </c>
      <c r="I6" s="19" t="s">
        <v>90</v>
      </c>
      <c r="J6" s="19" t="s">
        <v>91</v>
      </c>
      <c r="K6" s="19" t="s">
        <v>92</v>
      </c>
      <c r="L6" s="19" t="s">
        <v>93</v>
      </c>
      <c r="M6" s="19" t="s">
        <v>94</v>
      </c>
      <c r="N6" s="18" t="s">
        <v>95</v>
      </c>
      <c r="O6" s="19" t="s">
        <v>96</v>
      </c>
    </row>
    <row r="7" spans="1:15" ht="21" customHeight="1">
      <c r="A7" s="20" t="s">
        <v>97</v>
      </c>
      <c r="B7" s="20" t="s">
        <v>98</v>
      </c>
      <c r="C7" s="6">
        <v>2642440</v>
      </c>
      <c r="D7" s="6">
        <v>2642440</v>
      </c>
      <c r="E7" s="6">
        <v>2595640</v>
      </c>
      <c r="F7" s="6">
        <v>46800</v>
      </c>
      <c r="G7" s="6"/>
      <c r="H7" s="6"/>
      <c r="I7" s="6"/>
      <c r="J7" s="6"/>
      <c r="K7" s="6"/>
      <c r="L7" s="6"/>
      <c r="M7" s="6"/>
      <c r="N7" s="6"/>
      <c r="O7" s="6"/>
    </row>
    <row r="8" spans="1:15" ht="21" customHeight="1">
      <c r="A8" s="21" t="s">
        <v>99</v>
      </c>
      <c r="B8" s="21" t="s">
        <v>100</v>
      </c>
      <c r="C8" s="6">
        <v>2595640</v>
      </c>
      <c r="D8" s="6">
        <v>2595640</v>
      </c>
      <c r="E8" s="6">
        <v>2595640</v>
      </c>
      <c r="F8" s="6"/>
      <c r="G8" s="6"/>
      <c r="H8" s="6"/>
      <c r="I8" s="6"/>
      <c r="J8" s="6"/>
      <c r="K8" s="6"/>
      <c r="L8" s="6"/>
      <c r="M8" s="6"/>
      <c r="N8" s="6"/>
      <c r="O8" s="6"/>
    </row>
    <row r="9" spans="1:15" ht="21" customHeight="1">
      <c r="A9" s="22" t="s">
        <v>101</v>
      </c>
      <c r="B9" s="22" t="s">
        <v>102</v>
      </c>
      <c r="C9" s="6">
        <v>1389600</v>
      </c>
      <c r="D9" s="6">
        <v>1389600</v>
      </c>
      <c r="E9" s="6">
        <v>1389600</v>
      </c>
      <c r="F9" s="6"/>
      <c r="G9" s="6"/>
      <c r="H9" s="6"/>
      <c r="I9" s="6"/>
      <c r="J9" s="6"/>
      <c r="K9" s="6"/>
      <c r="L9" s="6"/>
      <c r="M9" s="6"/>
      <c r="N9" s="6"/>
      <c r="O9" s="6"/>
    </row>
    <row r="10" spans="1:15" ht="21" customHeight="1">
      <c r="A10" s="22" t="s">
        <v>103</v>
      </c>
      <c r="B10" s="22" t="s">
        <v>104</v>
      </c>
      <c r="C10" s="6">
        <v>142800</v>
      </c>
      <c r="D10" s="6">
        <v>142800</v>
      </c>
      <c r="E10" s="6">
        <v>142800</v>
      </c>
      <c r="F10" s="6"/>
      <c r="G10" s="6"/>
      <c r="H10" s="6"/>
      <c r="I10" s="6"/>
      <c r="J10" s="6"/>
      <c r="K10" s="6"/>
      <c r="L10" s="6"/>
      <c r="M10" s="6"/>
      <c r="N10" s="6"/>
      <c r="O10" s="6"/>
    </row>
    <row r="11" spans="1:15" ht="21" customHeight="1">
      <c r="A11" s="22" t="s">
        <v>105</v>
      </c>
      <c r="B11" s="22" t="s">
        <v>106</v>
      </c>
      <c r="C11" s="6">
        <v>938240</v>
      </c>
      <c r="D11" s="6">
        <v>938240</v>
      </c>
      <c r="E11" s="6">
        <v>938240</v>
      </c>
      <c r="F11" s="6"/>
      <c r="G11" s="6"/>
      <c r="H11" s="6"/>
      <c r="I11" s="6"/>
      <c r="J11" s="6"/>
      <c r="K11" s="6"/>
      <c r="L11" s="6"/>
      <c r="M11" s="6"/>
      <c r="N11" s="6"/>
      <c r="O11" s="6"/>
    </row>
    <row r="12" spans="1:15" ht="21" customHeight="1">
      <c r="A12" s="22" t="s">
        <v>107</v>
      </c>
      <c r="B12" s="22" t="s">
        <v>108</v>
      </c>
      <c r="C12" s="6">
        <v>125000</v>
      </c>
      <c r="D12" s="6">
        <v>125000</v>
      </c>
      <c r="E12" s="6">
        <v>125000</v>
      </c>
      <c r="F12" s="6"/>
      <c r="G12" s="6"/>
      <c r="H12" s="6"/>
      <c r="I12" s="6"/>
      <c r="J12" s="6"/>
      <c r="K12" s="6"/>
      <c r="L12" s="6"/>
      <c r="M12" s="6"/>
      <c r="N12" s="6"/>
      <c r="O12" s="6"/>
    </row>
    <row r="13" spans="1:15" ht="21" customHeight="1">
      <c r="A13" s="21" t="s">
        <v>109</v>
      </c>
      <c r="B13" s="21" t="s">
        <v>110</v>
      </c>
      <c r="C13" s="6">
        <v>46800</v>
      </c>
      <c r="D13" s="6">
        <v>46800</v>
      </c>
      <c r="E13" s="6"/>
      <c r="F13" s="6">
        <v>46800</v>
      </c>
      <c r="G13" s="6"/>
      <c r="H13" s="6"/>
      <c r="I13" s="6"/>
      <c r="J13" s="6"/>
      <c r="K13" s="6"/>
      <c r="L13" s="6"/>
      <c r="M13" s="6"/>
      <c r="N13" s="6"/>
      <c r="O13" s="6"/>
    </row>
    <row r="14" spans="1:15" ht="21" customHeight="1">
      <c r="A14" s="22" t="s">
        <v>111</v>
      </c>
      <c r="B14" s="22" t="s">
        <v>112</v>
      </c>
      <c r="C14" s="6">
        <v>46800</v>
      </c>
      <c r="D14" s="6">
        <v>46800</v>
      </c>
      <c r="E14" s="6"/>
      <c r="F14" s="6">
        <v>46800</v>
      </c>
      <c r="G14" s="6"/>
      <c r="H14" s="6"/>
      <c r="I14" s="6"/>
      <c r="J14" s="6"/>
      <c r="K14" s="6"/>
      <c r="L14" s="6"/>
      <c r="M14" s="6"/>
      <c r="N14" s="6"/>
      <c r="O14" s="6"/>
    </row>
    <row r="15" spans="1:15" ht="21" customHeight="1">
      <c r="A15" s="20" t="s">
        <v>113</v>
      </c>
      <c r="B15" s="20" t="s">
        <v>114</v>
      </c>
      <c r="C15" s="6">
        <v>1200543</v>
      </c>
      <c r="D15" s="6">
        <v>1200543</v>
      </c>
      <c r="E15" s="6">
        <v>1200543</v>
      </c>
      <c r="F15" s="6"/>
      <c r="G15" s="6"/>
      <c r="H15" s="6"/>
      <c r="I15" s="6"/>
      <c r="J15" s="6"/>
      <c r="K15" s="6"/>
      <c r="L15" s="6"/>
      <c r="M15" s="6"/>
      <c r="N15" s="6"/>
      <c r="O15" s="6"/>
    </row>
    <row r="16" spans="1:15" ht="21" customHeight="1">
      <c r="A16" s="21" t="s">
        <v>115</v>
      </c>
      <c r="B16" s="21" t="s">
        <v>116</v>
      </c>
      <c r="C16" s="6">
        <v>1200543</v>
      </c>
      <c r="D16" s="6">
        <v>1200543</v>
      </c>
      <c r="E16" s="6">
        <v>1200543</v>
      </c>
      <c r="F16" s="6"/>
      <c r="G16" s="6"/>
      <c r="H16" s="6"/>
      <c r="I16" s="6"/>
      <c r="J16" s="6"/>
      <c r="K16" s="6"/>
      <c r="L16" s="6"/>
      <c r="M16" s="6"/>
      <c r="N16" s="6"/>
      <c r="O16" s="6"/>
    </row>
    <row r="17" spans="1:15" ht="21" customHeight="1">
      <c r="A17" s="22" t="s">
        <v>117</v>
      </c>
      <c r="B17" s="22" t="s">
        <v>118</v>
      </c>
      <c r="C17" s="6">
        <v>874903</v>
      </c>
      <c r="D17" s="6">
        <v>874903</v>
      </c>
      <c r="E17" s="6">
        <v>874903</v>
      </c>
      <c r="F17" s="6"/>
      <c r="G17" s="6"/>
      <c r="H17" s="6"/>
      <c r="I17" s="6"/>
      <c r="J17" s="6"/>
      <c r="K17" s="6"/>
      <c r="L17" s="6"/>
      <c r="M17" s="6"/>
      <c r="N17" s="6"/>
      <c r="O17" s="6"/>
    </row>
    <row r="18" spans="1:15" ht="21" customHeight="1">
      <c r="A18" s="22" t="s">
        <v>119</v>
      </c>
      <c r="B18" s="22" t="s">
        <v>120</v>
      </c>
      <c r="C18" s="6">
        <v>293200</v>
      </c>
      <c r="D18" s="6">
        <v>293200</v>
      </c>
      <c r="E18" s="6">
        <v>293200</v>
      </c>
      <c r="F18" s="6"/>
      <c r="G18" s="6"/>
      <c r="H18" s="6"/>
      <c r="I18" s="6"/>
      <c r="J18" s="6"/>
      <c r="K18" s="6"/>
      <c r="L18" s="6"/>
      <c r="M18" s="6"/>
      <c r="N18" s="6"/>
      <c r="O18" s="6"/>
    </row>
    <row r="19" spans="1:15" ht="21" customHeight="1">
      <c r="A19" s="22" t="s">
        <v>121</v>
      </c>
      <c r="B19" s="22" t="s">
        <v>122</v>
      </c>
      <c r="C19" s="6">
        <v>32440</v>
      </c>
      <c r="D19" s="6">
        <v>32440</v>
      </c>
      <c r="E19" s="6">
        <v>32440</v>
      </c>
      <c r="F19" s="6"/>
      <c r="G19" s="6"/>
      <c r="H19" s="6"/>
      <c r="I19" s="6"/>
      <c r="J19" s="6"/>
      <c r="K19" s="6"/>
      <c r="L19" s="6"/>
      <c r="M19" s="6"/>
      <c r="N19" s="6"/>
      <c r="O19" s="6"/>
    </row>
    <row r="20" spans="1:15" ht="21" customHeight="1">
      <c r="A20" s="20" t="s">
        <v>123</v>
      </c>
      <c r="B20" s="20" t="s">
        <v>124</v>
      </c>
      <c r="C20" s="6">
        <v>13474408.92</v>
      </c>
      <c r="D20" s="6">
        <v>13474408.92</v>
      </c>
      <c r="E20" s="6">
        <v>7754408.9199999999</v>
      </c>
      <c r="F20" s="6">
        <v>5720000</v>
      </c>
      <c r="G20" s="6"/>
      <c r="H20" s="6"/>
      <c r="I20" s="6"/>
      <c r="J20" s="6"/>
      <c r="K20" s="6"/>
      <c r="L20" s="6"/>
      <c r="M20" s="6"/>
      <c r="N20" s="6"/>
      <c r="O20" s="6"/>
    </row>
    <row r="21" spans="1:15" ht="21" customHeight="1">
      <c r="A21" s="21" t="s">
        <v>125</v>
      </c>
      <c r="B21" s="21" t="s">
        <v>126</v>
      </c>
      <c r="C21" s="6">
        <v>13474408.92</v>
      </c>
      <c r="D21" s="6">
        <v>13474408.92</v>
      </c>
      <c r="E21" s="6">
        <v>7754408.9199999999</v>
      </c>
      <c r="F21" s="6">
        <v>5720000</v>
      </c>
      <c r="G21" s="6"/>
      <c r="H21" s="6"/>
      <c r="I21" s="6"/>
      <c r="J21" s="6"/>
      <c r="K21" s="6"/>
      <c r="L21" s="6"/>
      <c r="M21" s="6"/>
      <c r="N21" s="6"/>
      <c r="O21" s="6"/>
    </row>
    <row r="22" spans="1:15" ht="21" customHeight="1">
      <c r="A22" s="22" t="s">
        <v>127</v>
      </c>
      <c r="B22" s="22" t="s">
        <v>128</v>
      </c>
      <c r="C22" s="6">
        <v>7804408.9199999999</v>
      </c>
      <c r="D22" s="6">
        <v>7804408.9199999999</v>
      </c>
      <c r="E22" s="6">
        <v>7754408.9199999999</v>
      </c>
      <c r="F22" s="6">
        <v>50000</v>
      </c>
      <c r="G22" s="6"/>
      <c r="H22" s="6"/>
      <c r="I22" s="6"/>
      <c r="J22" s="6"/>
      <c r="K22" s="6"/>
      <c r="L22" s="6"/>
      <c r="M22" s="6"/>
      <c r="N22" s="6"/>
      <c r="O22" s="6"/>
    </row>
    <row r="23" spans="1:15" ht="21" customHeight="1">
      <c r="A23" s="22" t="s">
        <v>129</v>
      </c>
      <c r="B23" s="22" t="s">
        <v>130</v>
      </c>
      <c r="C23" s="6">
        <v>5670000</v>
      </c>
      <c r="D23" s="6">
        <v>5670000</v>
      </c>
      <c r="E23" s="6"/>
      <c r="F23" s="6">
        <v>5670000</v>
      </c>
      <c r="G23" s="6"/>
      <c r="H23" s="6"/>
      <c r="I23" s="6"/>
      <c r="J23" s="6"/>
      <c r="K23" s="6"/>
      <c r="L23" s="6"/>
      <c r="M23" s="6"/>
      <c r="N23" s="6"/>
      <c r="O23" s="6"/>
    </row>
    <row r="24" spans="1:15" ht="21" customHeight="1">
      <c r="A24" s="20" t="s">
        <v>131</v>
      </c>
      <c r="B24" s="20" t="s">
        <v>132</v>
      </c>
      <c r="C24" s="6">
        <v>837732</v>
      </c>
      <c r="D24" s="6">
        <v>837732</v>
      </c>
      <c r="E24" s="6">
        <v>837732</v>
      </c>
      <c r="F24" s="6"/>
      <c r="G24" s="6"/>
      <c r="H24" s="6"/>
      <c r="I24" s="6"/>
      <c r="J24" s="6"/>
      <c r="K24" s="6"/>
      <c r="L24" s="6"/>
      <c r="M24" s="6"/>
      <c r="N24" s="6"/>
      <c r="O24" s="6"/>
    </row>
    <row r="25" spans="1:15" ht="21" customHeight="1">
      <c r="A25" s="21" t="s">
        <v>133</v>
      </c>
      <c r="B25" s="21" t="s">
        <v>134</v>
      </c>
      <c r="C25" s="6">
        <v>837732</v>
      </c>
      <c r="D25" s="6">
        <v>837732</v>
      </c>
      <c r="E25" s="6">
        <v>837732</v>
      </c>
      <c r="F25" s="6"/>
      <c r="G25" s="6"/>
      <c r="H25" s="6"/>
      <c r="I25" s="6"/>
      <c r="J25" s="6"/>
      <c r="K25" s="6"/>
      <c r="L25" s="6"/>
      <c r="M25" s="6"/>
      <c r="N25" s="6"/>
      <c r="O25" s="6"/>
    </row>
    <row r="26" spans="1:15" ht="21" customHeight="1">
      <c r="A26" s="22" t="s">
        <v>135</v>
      </c>
      <c r="B26" s="22" t="s">
        <v>136</v>
      </c>
      <c r="C26" s="6">
        <v>837732</v>
      </c>
      <c r="D26" s="6">
        <v>837732</v>
      </c>
      <c r="E26" s="6">
        <v>837732</v>
      </c>
      <c r="F26" s="6"/>
      <c r="G26" s="6"/>
      <c r="H26" s="6"/>
      <c r="I26" s="6"/>
      <c r="J26" s="6"/>
      <c r="K26" s="6"/>
      <c r="L26" s="6"/>
      <c r="M26" s="6"/>
      <c r="N26" s="6"/>
      <c r="O26" s="6"/>
    </row>
    <row r="27" spans="1:15" ht="21" customHeight="1">
      <c r="A27" s="116" t="s">
        <v>54</v>
      </c>
      <c r="B27" s="117"/>
      <c r="C27" s="6">
        <v>18155123.920000002</v>
      </c>
      <c r="D27" s="6">
        <v>18155123.920000002</v>
      </c>
      <c r="E27" s="6">
        <v>12388323.92</v>
      </c>
      <c r="F27" s="6">
        <v>5766800</v>
      </c>
      <c r="G27" s="6"/>
      <c r="H27" s="6"/>
      <c r="I27" s="6"/>
      <c r="J27" s="6"/>
      <c r="K27" s="6"/>
      <c r="L27" s="6"/>
      <c r="M27" s="6"/>
      <c r="N27" s="6"/>
      <c r="O27" s="6"/>
    </row>
  </sheetData>
  <mergeCells count="12">
    <mergeCell ref="A1:O1"/>
    <mergeCell ref="A2:O2"/>
    <mergeCell ref="A3:B3"/>
    <mergeCell ref="A27:B27"/>
    <mergeCell ref="G4:G5"/>
    <mergeCell ref="H4:H5"/>
    <mergeCell ref="I4:I5"/>
    <mergeCell ref="C4:C5"/>
    <mergeCell ref="A4:A5"/>
    <mergeCell ref="B4:B5"/>
    <mergeCell ref="J4:O4"/>
    <mergeCell ref="D4:F4"/>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workbookViewId="0">
      <selection activeCell="A3" sqref="A3:B3"/>
    </sheetView>
  </sheetViews>
  <sheetFormatPr defaultColWidth="8.625" defaultRowHeight="12.75" customHeight="1"/>
  <cols>
    <col min="1" max="4" width="35.625" customWidth="1"/>
  </cols>
  <sheetData>
    <row r="1" spans="1:4" ht="15" customHeight="1">
      <c r="A1" s="23"/>
      <c r="B1" s="1"/>
      <c r="C1" s="1"/>
      <c r="D1" s="1" t="s">
        <v>137</v>
      </c>
    </row>
    <row r="2" spans="1:4" ht="41.25" customHeight="1">
      <c r="A2" s="91" t="str">
        <f>"2026"&amp;"年部门财政拨款收支预算总表"</f>
        <v>2026年部门财政拨款收支预算总表</v>
      </c>
      <c r="B2" s="92"/>
      <c r="C2" s="92"/>
      <c r="D2" s="92"/>
    </row>
    <row r="3" spans="1:4" ht="17.25" customHeight="1">
      <c r="A3" s="93" t="str">
        <f>"单位名称："&amp;"昆明市供销合作社联合社"</f>
        <v>单位名称：昆明市供销合作社联合社</v>
      </c>
      <c r="B3" s="94"/>
      <c r="D3" s="1" t="s">
        <v>1</v>
      </c>
    </row>
    <row r="4" spans="1:4" ht="17.25" customHeight="1">
      <c r="A4" s="95" t="s">
        <v>2</v>
      </c>
      <c r="B4" s="96"/>
      <c r="C4" s="95" t="s">
        <v>3</v>
      </c>
      <c r="D4" s="96"/>
    </row>
    <row r="5" spans="1:4" ht="18.75" customHeight="1">
      <c r="A5" s="4" t="s">
        <v>4</v>
      </c>
      <c r="B5" s="4" t="s">
        <v>5</v>
      </c>
      <c r="C5" s="4" t="s">
        <v>6</v>
      </c>
      <c r="D5" s="4" t="s">
        <v>5</v>
      </c>
    </row>
    <row r="6" spans="1:4" ht="16.5" customHeight="1">
      <c r="A6" s="5" t="s">
        <v>138</v>
      </c>
      <c r="B6" s="6">
        <v>18155123.920000002</v>
      </c>
      <c r="C6" s="5" t="s">
        <v>139</v>
      </c>
      <c r="D6" s="6">
        <v>18155123.920000002</v>
      </c>
    </row>
    <row r="7" spans="1:4" ht="16.5" customHeight="1">
      <c r="A7" s="5" t="s">
        <v>140</v>
      </c>
      <c r="B7" s="6">
        <v>18155123.920000002</v>
      </c>
      <c r="C7" s="5" t="s">
        <v>141</v>
      </c>
      <c r="D7" s="6"/>
    </row>
    <row r="8" spans="1:4" ht="16.5" customHeight="1">
      <c r="A8" s="5" t="s">
        <v>142</v>
      </c>
      <c r="B8" s="6"/>
      <c r="C8" s="5" t="s">
        <v>143</v>
      </c>
      <c r="D8" s="6"/>
    </row>
    <row r="9" spans="1:4" ht="16.5" customHeight="1">
      <c r="A9" s="5" t="s">
        <v>144</v>
      </c>
      <c r="B9" s="6"/>
      <c r="C9" s="5" t="s">
        <v>145</v>
      </c>
      <c r="D9" s="6"/>
    </row>
    <row r="10" spans="1:4" ht="16.5" customHeight="1">
      <c r="A10" s="5" t="s">
        <v>146</v>
      </c>
      <c r="B10" s="6"/>
      <c r="C10" s="5" t="s">
        <v>147</v>
      </c>
      <c r="D10" s="6"/>
    </row>
    <row r="11" spans="1:4" ht="16.5" customHeight="1">
      <c r="A11" s="5" t="s">
        <v>140</v>
      </c>
      <c r="B11" s="6"/>
      <c r="C11" s="5" t="s">
        <v>148</v>
      </c>
      <c r="D11" s="6"/>
    </row>
    <row r="12" spans="1:4" ht="16.5" customHeight="1">
      <c r="A12" s="9" t="s">
        <v>142</v>
      </c>
      <c r="B12" s="6"/>
      <c r="C12" s="24" t="s">
        <v>149</v>
      </c>
      <c r="D12" s="6"/>
    </row>
    <row r="13" spans="1:4" ht="16.5" customHeight="1">
      <c r="A13" s="9" t="s">
        <v>144</v>
      </c>
      <c r="B13" s="6"/>
      <c r="C13" s="24" t="s">
        <v>150</v>
      </c>
      <c r="D13" s="6"/>
    </row>
    <row r="14" spans="1:4" ht="16.5" customHeight="1">
      <c r="A14" s="10"/>
      <c r="B14" s="6"/>
      <c r="C14" s="24" t="s">
        <v>151</v>
      </c>
      <c r="D14" s="6">
        <v>2642440</v>
      </c>
    </row>
    <row r="15" spans="1:4" ht="16.5" customHeight="1">
      <c r="A15" s="10"/>
      <c r="B15" s="6"/>
      <c r="C15" s="24" t="s">
        <v>152</v>
      </c>
      <c r="D15" s="6">
        <v>1200543</v>
      </c>
    </row>
    <row r="16" spans="1:4" ht="16.5" customHeight="1">
      <c r="A16" s="10"/>
      <c r="B16" s="6"/>
      <c r="C16" s="24" t="s">
        <v>153</v>
      </c>
      <c r="D16" s="6"/>
    </row>
    <row r="17" spans="1:4" ht="16.5" customHeight="1">
      <c r="A17" s="10"/>
      <c r="B17" s="6"/>
      <c r="C17" s="24" t="s">
        <v>154</v>
      </c>
      <c r="D17" s="6"/>
    </row>
    <row r="18" spans="1:4" ht="16.5" customHeight="1">
      <c r="A18" s="10"/>
      <c r="B18" s="6"/>
      <c r="C18" s="24" t="s">
        <v>155</v>
      </c>
      <c r="D18" s="6"/>
    </row>
    <row r="19" spans="1:4" ht="16.5" customHeight="1">
      <c r="A19" s="10"/>
      <c r="B19" s="6"/>
      <c r="C19" s="24" t="s">
        <v>156</v>
      </c>
      <c r="D19" s="6"/>
    </row>
    <row r="20" spans="1:4" ht="16.5" customHeight="1">
      <c r="A20" s="10"/>
      <c r="B20" s="6"/>
      <c r="C20" s="24" t="s">
        <v>157</v>
      </c>
      <c r="D20" s="6"/>
    </row>
    <row r="21" spans="1:4" ht="16.5" customHeight="1">
      <c r="A21" s="10"/>
      <c r="B21" s="6"/>
      <c r="C21" s="24" t="s">
        <v>158</v>
      </c>
      <c r="D21" s="6">
        <v>13474408.92</v>
      </c>
    </row>
    <row r="22" spans="1:4" ht="16.5" customHeight="1">
      <c r="A22" s="10"/>
      <c r="B22" s="6"/>
      <c r="C22" s="24" t="s">
        <v>159</v>
      </c>
      <c r="D22" s="6"/>
    </row>
    <row r="23" spans="1:4" ht="16.5" customHeight="1">
      <c r="A23" s="10"/>
      <c r="B23" s="6"/>
      <c r="C23" s="24" t="s">
        <v>160</v>
      </c>
      <c r="D23" s="6"/>
    </row>
    <row r="24" spans="1:4" ht="16.5" customHeight="1">
      <c r="A24" s="10"/>
      <c r="B24" s="6"/>
      <c r="C24" s="24" t="s">
        <v>161</v>
      </c>
      <c r="D24" s="6"/>
    </row>
    <row r="25" spans="1:4" ht="16.5" customHeight="1">
      <c r="A25" s="10"/>
      <c r="B25" s="6"/>
      <c r="C25" s="24" t="s">
        <v>162</v>
      </c>
      <c r="D25" s="6">
        <v>837732</v>
      </c>
    </row>
    <row r="26" spans="1:4" ht="16.5" customHeight="1">
      <c r="A26" s="10"/>
      <c r="B26" s="6"/>
      <c r="C26" s="24" t="s">
        <v>163</v>
      </c>
      <c r="D26" s="6"/>
    </row>
    <row r="27" spans="1:4" ht="16.5" customHeight="1">
      <c r="A27" s="10"/>
      <c r="B27" s="6"/>
      <c r="C27" s="24" t="s">
        <v>164</v>
      </c>
      <c r="D27" s="6"/>
    </row>
    <row r="28" spans="1:4" ht="16.5" customHeight="1">
      <c r="A28" s="10"/>
      <c r="B28" s="6"/>
      <c r="C28" s="24" t="s">
        <v>165</v>
      </c>
      <c r="D28" s="6"/>
    </row>
    <row r="29" spans="1:4" ht="16.5" customHeight="1">
      <c r="A29" s="10"/>
      <c r="B29" s="6"/>
      <c r="C29" s="24" t="s">
        <v>166</v>
      </c>
      <c r="D29" s="6"/>
    </row>
    <row r="30" spans="1:4" ht="16.5" customHeight="1">
      <c r="A30" s="10"/>
      <c r="B30" s="6"/>
      <c r="C30" s="24" t="s">
        <v>167</v>
      </c>
      <c r="D30" s="6"/>
    </row>
    <row r="31" spans="1:4" ht="16.5" customHeight="1">
      <c r="A31" s="10"/>
      <c r="B31" s="6"/>
      <c r="C31" s="9" t="s">
        <v>168</v>
      </c>
      <c r="D31" s="6"/>
    </row>
    <row r="32" spans="1:4" ht="16.5" customHeight="1">
      <c r="A32" s="10"/>
      <c r="B32" s="6"/>
      <c r="C32" s="9" t="s">
        <v>169</v>
      </c>
      <c r="D32" s="6"/>
    </row>
    <row r="33" spans="1:4" ht="16.5" customHeight="1">
      <c r="A33" s="10"/>
      <c r="B33" s="6"/>
      <c r="C33" s="25" t="s">
        <v>170</v>
      </c>
      <c r="D33" s="6"/>
    </row>
    <row r="34" spans="1:4" ht="15" customHeight="1">
      <c r="A34" s="11" t="s">
        <v>49</v>
      </c>
      <c r="B34" s="26">
        <v>18155123.920000002</v>
      </c>
      <c r="C34" s="11" t="s">
        <v>50</v>
      </c>
      <c r="D34" s="26">
        <v>18155123.920000002</v>
      </c>
    </row>
  </sheetData>
  <mergeCells count="4">
    <mergeCell ref="A2:D2"/>
    <mergeCell ref="A4:B4"/>
    <mergeCell ref="C4:D4"/>
    <mergeCell ref="A3:B3"/>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7"/>
  <sheetViews>
    <sheetView showZeros="0" workbookViewId="0">
      <selection activeCell="A3" sqref="A3:B3"/>
    </sheetView>
  </sheetViews>
  <sheetFormatPr defaultColWidth="9.125" defaultRowHeight="14.25" customHeight="1"/>
  <cols>
    <col min="1" max="1" width="20.125" customWidth="1"/>
    <col min="2" max="2" width="44" customWidth="1"/>
    <col min="3" max="7" width="24.125" customWidth="1"/>
  </cols>
  <sheetData>
    <row r="1" spans="1:7" ht="14.25" customHeight="1">
      <c r="D1" s="27"/>
      <c r="F1" s="28"/>
      <c r="G1" s="3" t="s">
        <v>171</v>
      </c>
    </row>
    <row r="2" spans="1:7" ht="41.25" customHeight="1">
      <c r="A2" s="128" t="str">
        <f>"2026"&amp;"年一般公共预算支出预算表（按功能科目分类）"</f>
        <v>2026年一般公共预算支出预算表（按功能科目分类）</v>
      </c>
      <c r="B2" s="128"/>
      <c r="C2" s="128"/>
      <c r="D2" s="128"/>
      <c r="E2" s="128"/>
      <c r="F2" s="128"/>
      <c r="G2" s="128"/>
    </row>
    <row r="3" spans="1:7" ht="18" customHeight="1">
      <c r="A3" s="93" t="str">
        <f>"单位名称："&amp;"昆明市供销合作社联合社"</f>
        <v>单位名称：昆明市供销合作社联合社</v>
      </c>
      <c r="B3" s="94"/>
      <c r="F3" s="29"/>
      <c r="G3" s="3" t="s">
        <v>1</v>
      </c>
    </row>
    <row r="4" spans="1:7" ht="20.25" customHeight="1">
      <c r="A4" s="129" t="s">
        <v>172</v>
      </c>
      <c r="B4" s="130"/>
      <c r="C4" s="138" t="s">
        <v>54</v>
      </c>
      <c r="D4" s="135" t="s">
        <v>75</v>
      </c>
      <c r="E4" s="136"/>
      <c r="F4" s="137"/>
      <c r="G4" s="133" t="s">
        <v>76</v>
      </c>
    </row>
    <row r="5" spans="1:7" ht="20.25" customHeight="1">
      <c r="A5" s="30" t="s">
        <v>72</v>
      </c>
      <c r="B5" s="30" t="s">
        <v>73</v>
      </c>
      <c r="C5" s="139"/>
      <c r="D5" s="32" t="s">
        <v>56</v>
      </c>
      <c r="E5" s="32" t="s">
        <v>173</v>
      </c>
      <c r="F5" s="32" t="s">
        <v>174</v>
      </c>
      <c r="G5" s="134"/>
    </row>
    <row r="6" spans="1:7" ht="15" customHeight="1">
      <c r="A6" s="33" t="s">
        <v>82</v>
      </c>
      <c r="B6" s="33" t="s">
        <v>83</v>
      </c>
      <c r="C6" s="33" t="s">
        <v>84</v>
      </c>
      <c r="D6" s="33" t="s">
        <v>85</v>
      </c>
      <c r="E6" s="33" t="s">
        <v>86</v>
      </c>
      <c r="F6" s="33" t="s">
        <v>87</v>
      </c>
      <c r="G6" s="33" t="s">
        <v>88</v>
      </c>
    </row>
    <row r="7" spans="1:7" ht="18" customHeight="1">
      <c r="A7" s="25" t="s">
        <v>97</v>
      </c>
      <c r="B7" s="25" t="s">
        <v>98</v>
      </c>
      <c r="C7" s="6">
        <v>2642440</v>
      </c>
      <c r="D7" s="6">
        <v>2595640</v>
      </c>
      <c r="E7" s="6">
        <v>2595640</v>
      </c>
      <c r="F7" s="6"/>
      <c r="G7" s="6">
        <v>46800</v>
      </c>
    </row>
    <row r="8" spans="1:7" ht="18" customHeight="1">
      <c r="A8" s="34" t="s">
        <v>99</v>
      </c>
      <c r="B8" s="34" t="s">
        <v>100</v>
      </c>
      <c r="C8" s="6">
        <v>2595640</v>
      </c>
      <c r="D8" s="6">
        <v>2595640</v>
      </c>
      <c r="E8" s="6">
        <v>2595640</v>
      </c>
      <c r="F8" s="6"/>
      <c r="G8" s="6"/>
    </row>
    <row r="9" spans="1:7" ht="18" customHeight="1">
      <c r="A9" s="35" t="s">
        <v>101</v>
      </c>
      <c r="B9" s="35" t="s">
        <v>102</v>
      </c>
      <c r="C9" s="6">
        <v>1389600</v>
      </c>
      <c r="D9" s="6">
        <v>1389600</v>
      </c>
      <c r="E9" s="6">
        <v>1389600</v>
      </c>
      <c r="F9" s="6"/>
      <c r="G9" s="6"/>
    </row>
    <row r="10" spans="1:7" ht="18" customHeight="1">
      <c r="A10" s="35" t="s">
        <v>103</v>
      </c>
      <c r="B10" s="35" t="s">
        <v>104</v>
      </c>
      <c r="C10" s="6">
        <v>142800</v>
      </c>
      <c r="D10" s="6">
        <v>142800</v>
      </c>
      <c r="E10" s="6">
        <v>142800</v>
      </c>
      <c r="F10" s="6"/>
      <c r="G10" s="6"/>
    </row>
    <row r="11" spans="1:7" ht="18" customHeight="1">
      <c r="A11" s="35" t="s">
        <v>105</v>
      </c>
      <c r="B11" s="35" t="s">
        <v>106</v>
      </c>
      <c r="C11" s="6">
        <v>938240</v>
      </c>
      <c r="D11" s="6">
        <v>938240</v>
      </c>
      <c r="E11" s="6">
        <v>938240</v>
      </c>
      <c r="F11" s="6"/>
      <c r="G11" s="6"/>
    </row>
    <row r="12" spans="1:7" ht="18" customHeight="1">
      <c r="A12" s="35" t="s">
        <v>107</v>
      </c>
      <c r="B12" s="35" t="s">
        <v>108</v>
      </c>
      <c r="C12" s="6">
        <v>125000</v>
      </c>
      <c r="D12" s="6">
        <v>125000</v>
      </c>
      <c r="E12" s="6">
        <v>125000</v>
      </c>
      <c r="F12" s="6"/>
      <c r="G12" s="6"/>
    </row>
    <row r="13" spans="1:7" ht="18" customHeight="1">
      <c r="A13" s="34" t="s">
        <v>109</v>
      </c>
      <c r="B13" s="34" t="s">
        <v>110</v>
      </c>
      <c r="C13" s="6">
        <v>46800</v>
      </c>
      <c r="D13" s="6"/>
      <c r="E13" s="6"/>
      <c r="F13" s="6"/>
      <c r="G13" s="6">
        <v>46800</v>
      </c>
    </row>
    <row r="14" spans="1:7" ht="18" customHeight="1">
      <c r="A14" s="35" t="s">
        <v>111</v>
      </c>
      <c r="B14" s="35" t="s">
        <v>112</v>
      </c>
      <c r="C14" s="6">
        <v>46800</v>
      </c>
      <c r="D14" s="6"/>
      <c r="E14" s="6"/>
      <c r="F14" s="6"/>
      <c r="G14" s="6">
        <v>46800</v>
      </c>
    </row>
    <row r="15" spans="1:7" ht="18" customHeight="1">
      <c r="A15" s="25" t="s">
        <v>113</v>
      </c>
      <c r="B15" s="25" t="s">
        <v>114</v>
      </c>
      <c r="C15" s="6">
        <v>1200543</v>
      </c>
      <c r="D15" s="6">
        <v>1200543</v>
      </c>
      <c r="E15" s="6">
        <v>1200543</v>
      </c>
      <c r="F15" s="6"/>
      <c r="G15" s="6"/>
    </row>
    <row r="16" spans="1:7" ht="18" customHeight="1">
      <c r="A16" s="34" t="s">
        <v>115</v>
      </c>
      <c r="B16" s="34" t="s">
        <v>116</v>
      </c>
      <c r="C16" s="6">
        <v>1200543</v>
      </c>
      <c r="D16" s="6">
        <v>1200543</v>
      </c>
      <c r="E16" s="6">
        <v>1200543</v>
      </c>
      <c r="F16" s="6"/>
      <c r="G16" s="6"/>
    </row>
    <row r="17" spans="1:7" ht="18" customHeight="1">
      <c r="A17" s="35" t="s">
        <v>117</v>
      </c>
      <c r="B17" s="35" t="s">
        <v>118</v>
      </c>
      <c r="C17" s="6">
        <v>874903</v>
      </c>
      <c r="D17" s="6">
        <v>874903</v>
      </c>
      <c r="E17" s="6">
        <v>874903</v>
      </c>
      <c r="F17" s="6"/>
      <c r="G17" s="6"/>
    </row>
    <row r="18" spans="1:7" ht="18" customHeight="1">
      <c r="A18" s="35" t="s">
        <v>119</v>
      </c>
      <c r="B18" s="35" t="s">
        <v>120</v>
      </c>
      <c r="C18" s="6">
        <v>293200</v>
      </c>
      <c r="D18" s="6">
        <v>293200</v>
      </c>
      <c r="E18" s="6">
        <v>293200</v>
      </c>
      <c r="F18" s="6"/>
      <c r="G18" s="6"/>
    </row>
    <row r="19" spans="1:7" ht="18" customHeight="1">
      <c r="A19" s="35" t="s">
        <v>121</v>
      </c>
      <c r="B19" s="35" t="s">
        <v>122</v>
      </c>
      <c r="C19" s="6">
        <v>32440</v>
      </c>
      <c r="D19" s="6">
        <v>32440</v>
      </c>
      <c r="E19" s="6">
        <v>32440</v>
      </c>
      <c r="F19" s="6"/>
      <c r="G19" s="6"/>
    </row>
    <row r="20" spans="1:7" ht="18" customHeight="1">
      <c r="A20" s="25" t="s">
        <v>123</v>
      </c>
      <c r="B20" s="25" t="s">
        <v>124</v>
      </c>
      <c r="C20" s="6">
        <v>13474408.92</v>
      </c>
      <c r="D20" s="6">
        <v>7754408.9199999999</v>
      </c>
      <c r="E20" s="6">
        <v>6732553</v>
      </c>
      <c r="F20" s="6">
        <v>1021855.92</v>
      </c>
      <c r="G20" s="6">
        <v>5720000</v>
      </c>
    </row>
    <row r="21" spans="1:7" ht="18" customHeight="1">
      <c r="A21" s="34" t="s">
        <v>125</v>
      </c>
      <c r="B21" s="34" t="s">
        <v>126</v>
      </c>
      <c r="C21" s="6">
        <v>13474408.92</v>
      </c>
      <c r="D21" s="6">
        <v>7754408.9199999999</v>
      </c>
      <c r="E21" s="6">
        <v>6732553</v>
      </c>
      <c r="F21" s="6">
        <v>1021855.92</v>
      </c>
      <c r="G21" s="6">
        <v>5720000</v>
      </c>
    </row>
    <row r="22" spans="1:7" ht="18" customHeight="1">
      <c r="A22" s="35" t="s">
        <v>127</v>
      </c>
      <c r="B22" s="35" t="s">
        <v>128</v>
      </c>
      <c r="C22" s="6">
        <v>7804408.9199999999</v>
      </c>
      <c r="D22" s="6">
        <v>7754408.9199999999</v>
      </c>
      <c r="E22" s="6">
        <v>6732553</v>
      </c>
      <c r="F22" s="6">
        <v>1021855.92</v>
      </c>
      <c r="G22" s="6">
        <v>50000</v>
      </c>
    </row>
    <row r="23" spans="1:7" ht="18" customHeight="1">
      <c r="A23" s="35" t="s">
        <v>129</v>
      </c>
      <c r="B23" s="35" t="s">
        <v>130</v>
      </c>
      <c r="C23" s="6">
        <v>5670000</v>
      </c>
      <c r="D23" s="6"/>
      <c r="E23" s="6"/>
      <c r="F23" s="6"/>
      <c r="G23" s="6">
        <v>5670000</v>
      </c>
    </row>
    <row r="24" spans="1:7" ht="18" customHeight="1">
      <c r="A24" s="25" t="s">
        <v>131</v>
      </c>
      <c r="B24" s="25" t="s">
        <v>132</v>
      </c>
      <c r="C24" s="6">
        <v>837732</v>
      </c>
      <c r="D24" s="6">
        <v>837732</v>
      </c>
      <c r="E24" s="6">
        <v>837732</v>
      </c>
      <c r="F24" s="6"/>
      <c r="G24" s="6"/>
    </row>
    <row r="25" spans="1:7" ht="18" customHeight="1">
      <c r="A25" s="34" t="s">
        <v>133</v>
      </c>
      <c r="B25" s="34" t="s">
        <v>134</v>
      </c>
      <c r="C25" s="6">
        <v>837732</v>
      </c>
      <c r="D25" s="6">
        <v>837732</v>
      </c>
      <c r="E25" s="6">
        <v>837732</v>
      </c>
      <c r="F25" s="6"/>
      <c r="G25" s="6"/>
    </row>
    <row r="26" spans="1:7" ht="18" customHeight="1">
      <c r="A26" s="35" t="s">
        <v>135</v>
      </c>
      <c r="B26" s="35" t="s">
        <v>136</v>
      </c>
      <c r="C26" s="6">
        <v>837732</v>
      </c>
      <c r="D26" s="6">
        <v>837732</v>
      </c>
      <c r="E26" s="6">
        <v>837732</v>
      </c>
      <c r="F26" s="6"/>
      <c r="G26" s="6"/>
    </row>
    <row r="27" spans="1:7" ht="18" customHeight="1">
      <c r="A27" s="131" t="s">
        <v>175</v>
      </c>
      <c r="B27" s="132" t="s">
        <v>175</v>
      </c>
      <c r="C27" s="6">
        <v>18155123.920000002</v>
      </c>
      <c r="D27" s="6">
        <v>12388323.92</v>
      </c>
      <c r="E27" s="6">
        <v>11366468</v>
      </c>
      <c r="F27" s="6">
        <v>1021855.92</v>
      </c>
      <c r="G27" s="6">
        <v>5766800</v>
      </c>
    </row>
  </sheetData>
  <mergeCells count="7">
    <mergeCell ref="A2:G2"/>
    <mergeCell ref="A4:B4"/>
    <mergeCell ref="A27:B27"/>
    <mergeCell ref="G4:G5"/>
    <mergeCell ref="D4:F4"/>
    <mergeCell ref="C4:C5"/>
    <mergeCell ref="A3:B3"/>
  </mergeCells>
  <phoneticPr fontId="16"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A3" sqref="A3:B3"/>
    </sheetView>
  </sheetViews>
  <sheetFormatPr defaultColWidth="10.375" defaultRowHeight="14.25" customHeight="1"/>
  <cols>
    <col min="1" max="6" width="28.125" customWidth="1"/>
  </cols>
  <sheetData>
    <row r="1" spans="1:6" ht="14.25" customHeight="1">
      <c r="A1" s="37"/>
      <c r="B1" s="37"/>
      <c r="C1" s="37"/>
      <c r="D1" s="37"/>
      <c r="E1" s="23"/>
      <c r="F1" s="38" t="s">
        <v>176</v>
      </c>
    </row>
    <row r="2" spans="1:6" ht="41.25" customHeight="1">
      <c r="A2" s="140" t="str">
        <f>"2026"&amp;"年一般公共预算“三公”经费支出预算表"</f>
        <v>2026年一般公共预算“三公”经费支出预算表</v>
      </c>
      <c r="B2" s="141"/>
      <c r="C2" s="141"/>
      <c r="D2" s="141"/>
      <c r="E2" s="142"/>
      <c r="F2" s="141"/>
    </row>
    <row r="3" spans="1:6" ht="14.25" customHeight="1">
      <c r="A3" s="93" t="str">
        <f>"单位名称："&amp;"昆明市供销合作社联合社"</f>
        <v>单位名称：昆明市供销合作社联合社</v>
      </c>
      <c r="B3" s="94"/>
      <c r="D3" s="37"/>
      <c r="E3" s="23"/>
      <c r="F3" s="2" t="s">
        <v>1</v>
      </c>
    </row>
    <row r="4" spans="1:6" ht="27" customHeight="1">
      <c r="A4" s="143" t="s">
        <v>177</v>
      </c>
      <c r="B4" s="143" t="s">
        <v>178</v>
      </c>
      <c r="C4" s="101" t="s">
        <v>179</v>
      </c>
      <c r="D4" s="143"/>
      <c r="E4" s="146"/>
      <c r="F4" s="143" t="s">
        <v>180</v>
      </c>
    </row>
    <row r="5" spans="1:6" ht="28.5" customHeight="1">
      <c r="A5" s="144"/>
      <c r="B5" s="145"/>
      <c r="C5" s="39" t="s">
        <v>56</v>
      </c>
      <c r="D5" s="39" t="s">
        <v>181</v>
      </c>
      <c r="E5" s="39" t="s">
        <v>182</v>
      </c>
      <c r="F5" s="147"/>
    </row>
    <row r="6" spans="1:6" ht="17.25" customHeight="1">
      <c r="A6" s="19" t="s">
        <v>82</v>
      </c>
      <c r="B6" s="19" t="s">
        <v>83</v>
      </c>
      <c r="C6" s="19" t="s">
        <v>84</v>
      </c>
      <c r="D6" s="19" t="s">
        <v>85</v>
      </c>
      <c r="E6" s="19" t="s">
        <v>86</v>
      </c>
      <c r="F6" s="19" t="s">
        <v>87</v>
      </c>
    </row>
    <row r="7" spans="1:6" ht="17.25" customHeight="1">
      <c r="A7" s="6">
        <v>9000</v>
      </c>
      <c r="B7" s="6"/>
      <c r="C7" s="6"/>
      <c r="D7" s="6"/>
      <c r="E7" s="6"/>
      <c r="F7" s="6">
        <v>9000</v>
      </c>
    </row>
  </sheetData>
  <mergeCells count="6">
    <mergeCell ref="A2:F2"/>
    <mergeCell ref="A3:B3"/>
    <mergeCell ref="A4:A5"/>
    <mergeCell ref="B4:B5"/>
    <mergeCell ref="C4:E4"/>
    <mergeCell ref="F4:F5"/>
  </mergeCells>
  <phoneticPr fontId="16"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42"/>
  <sheetViews>
    <sheetView showZeros="0" topLeftCell="A25" workbookViewId="0">
      <selection activeCell="B14" sqref="B14"/>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40"/>
      <c r="D1" s="41"/>
      <c r="E1" s="41"/>
      <c r="F1" s="41"/>
      <c r="G1" s="41"/>
      <c r="H1" s="42"/>
      <c r="I1" s="42"/>
      <c r="J1" s="42"/>
      <c r="K1" s="42"/>
      <c r="L1" s="42"/>
      <c r="M1" s="42"/>
      <c r="Q1" s="42"/>
      <c r="U1" s="40"/>
      <c r="W1" s="43" t="s">
        <v>183</v>
      </c>
    </row>
    <row r="2" spans="1:23" ht="45.75" customHeight="1">
      <c r="A2" s="158" t="str">
        <f>"2026"&amp;"年部门基本支出预算表"</f>
        <v>2026年部门基本支出预算表</v>
      </c>
      <c r="B2" s="158"/>
      <c r="C2" s="158"/>
      <c r="D2" s="158"/>
      <c r="E2" s="158"/>
      <c r="F2" s="158"/>
      <c r="G2" s="158"/>
      <c r="H2" s="158"/>
      <c r="I2" s="158"/>
      <c r="J2" s="158"/>
      <c r="K2" s="158"/>
      <c r="L2" s="158"/>
      <c r="M2" s="158"/>
      <c r="N2" s="159"/>
      <c r="O2" s="159"/>
      <c r="P2" s="159"/>
      <c r="Q2" s="158"/>
      <c r="R2" s="158"/>
      <c r="S2" s="158"/>
      <c r="T2" s="158"/>
      <c r="U2" s="158"/>
      <c r="V2" s="158"/>
      <c r="W2" s="158"/>
    </row>
    <row r="3" spans="1:23" ht="18.75" customHeight="1">
      <c r="A3" s="160" t="str">
        <f>一般公共预算“三公”经费支出预算表03!A3</f>
        <v>单位名称：昆明市供销合作社联合社</v>
      </c>
      <c r="B3" s="161"/>
      <c r="C3" s="161"/>
      <c r="D3" s="161"/>
      <c r="E3" s="161"/>
      <c r="F3" s="161"/>
      <c r="G3" s="161"/>
      <c r="H3" s="44"/>
      <c r="I3" s="44"/>
      <c r="J3" s="44"/>
      <c r="K3" s="44"/>
      <c r="L3" s="44"/>
      <c r="M3" s="44"/>
      <c r="N3" s="45"/>
      <c r="O3" s="45"/>
      <c r="P3" s="45"/>
      <c r="Q3" s="44"/>
      <c r="U3" s="40"/>
      <c r="W3" s="43" t="s">
        <v>1</v>
      </c>
    </row>
    <row r="4" spans="1:23" ht="18" customHeight="1">
      <c r="A4" s="156" t="s">
        <v>184</v>
      </c>
      <c r="B4" s="156" t="s">
        <v>185</v>
      </c>
      <c r="C4" s="156" t="s">
        <v>186</v>
      </c>
      <c r="D4" s="156" t="s">
        <v>187</v>
      </c>
      <c r="E4" s="156" t="s">
        <v>188</v>
      </c>
      <c r="F4" s="156" t="s">
        <v>189</v>
      </c>
      <c r="G4" s="156" t="s">
        <v>190</v>
      </c>
      <c r="H4" s="135" t="s">
        <v>191</v>
      </c>
      <c r="I4" s="151" t="s">
        <v>191</v>
      </c>
      <c r="J4" s="151"/>
      <c r="K4" s="151"/>
      <c r="L4" s="151"/>
      <c r="M4" s="151"/>
      <c r="N4" s="136"/>
      <c r="O4" s="136"/>
      <c r="P4" s="136"/>
      <c r="Q4" s="152" t="s">
        <v>60</v>
      </c>
      <c r="R4" s="151" t="s">
        <v>61</v>
      </c>
      <c r="S4" s="151"/>
      <c r="T4" s="151"/>
      <c r="U4" s="151"/>
      <c r="V4" s="151"/>
      <c r="W4" s="153"/>
    </row>
    <row r="5" spans="1:23" ht="18" customHeight="1">
      <c r="A5" s="162"/>
      <c r="B5" s="163"/>
      <c r="C5" s="162"/>
      <c r="D5" s="162"/>
      <c r="E5" s="162"/>
      <c r="F5" s="162"/>
      <c r="G5" s="162"/>
      <c r="H5" s="138" t="s">
        <v>192</v>
      </c>
      <c r="I5" s="135" t="s">
        <v>57</v>
      </c>
      <c r="J5" s="151"/>
      <c r="K5" s="151"/>
      <c r="L5" s="151"/>
      <c r="M5" s="153"/>
      <c r="N5" s="165" t="s">
        <v>193</v>
      </c>
      <c r="O5" s="136"/>
      <c r="P5" s="137"/>
      <c r="Q5" s="156" t="s">
        <v>60</v>
      </c>
      <c r="R5" s="135" t="s">
        <v>61</v>
      </c>
      <c r="S5" s="152" t="s">
        <v>63</v>
      </c>
      <c r="T5" s="151" t="s">
        <v>61</v>
      </c>
      <c r="U5" s="152" t="s">
        <v>65</v>
      </c>
      <c r="V5" s="152" t="s">
        <v>66</v>
      </c>
      <c r="W5" s="164" t="s">
        <v>67</v>
      </c>
    </row>
    <row r="6" spans="1:23" ht="19.5" customHeight="1">
      <c r="A6" s="154"/>
      <c r="B6" s="154"/>
      <c r="C6" s="154"/>
      <c r="D6" s="154"/>
      <c r="E6" s="154"/>
      <c r="F6" s="154"/>
      <c r="G6" s="154"/>
      <c r="H6" s="154"/>
      <c r="I6" s="166" t="s">
        <v>194</v>
      </c>
      <c r="J6" s="156" t="s">
        <v>195</v>
      </c>
      <c r="K6" s="156" t="s">
        <v>196</v>
      </c>
      <c r="L6" s="156" t="s">
        <v>197</v>
      </c>
      <c r="M6" s="156" t="s">
        <v>198</v>
      </c>
      <c r="N6" s="156" t="s">
        <v>57</v>
      </c>
      <c r="O6" s="156" t="s">
        <v>58</v>
      </c>
      <c r="P6" s="156" t="s">
        <v>59</v>
      </c>
      <c r="Q6" s="154"/>
      <c r="R6" s="156" t="s">
        <v>56</v>
      </c>
      <c r="S6" s="156" t="s">
        <v>63</v>
      </c>
      <c r="T6" s="156" t="s">
        <v>199</v>
      </c>
      <c r="U6" s="156" t="s">
        <v>65</v>
      </c>
      <c r="V6" s="156" t="s">
        <v>66</v>
      </c>
      <c r="W6" s="156" t="s">
        <v>67</v>
      </c>
    </row>
    <row r="7" spans="1:23" ht="37.5" customHeight="1">
      <c r="A7" s="155"/>
      <c r="B7" s="155"/>
      <c r="C7" s="155"/>
      <c r="D7" s="155"/>
      <c r="E7" s="155"/>
      <c r="F7" s="155"/>
      <c r="G7" s="155"/>
      <c r="H7" s="155"/>
      <c r="I7" s="167" t="s">
        <v>56</v>
      </c>
      <c r="J7" s="157" t="s">
        <v>200</v>
      </c>
      <c r="K7" s="157" t="s">
        <v>196</v>
      </c>
      <c r="L7" s="157" t="s">
        <v>197</v>
      </c>
      <c r="M7" s="157" t="s">
        <v>198</v>
      </c>
      <c r="N7" s="157" t="s">
        <v>196</v>
      </c>
      <c r="O7" s="157" t="s">
        <v>197</v>
      </c>
      <c r="P7" s="157" t="s">
        <v>198</v>
      </c>
      <c r="Q7" s="157" t="s">
        <v>60</v>
      </c>
      <c r="R7" s="157" t="s">
        <v>56</v>
      </c>
      <c r="S7" s="157" t="s">
        <v>63</v>
      </c>
      <c r="T7" s="157" t="s">
        <v>199</v>
      </c>
      <c r="U7" s="157" t="s">
        <v>65</v>
      </c>
      <c r="V7" s="157" t="s">
        <v>66</v>
      </c>
      <c r="W7" s="157" t="s">
        <v>67</v>
      </c>
    </row>
    <row r="8" spans="1:23"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row>
    <row r="9" spans="1:23" ht="20.25" customHeight="1">
      <c r="A9" s="9" t="s">
        <v>69</v>
      </c>
      <c r="B9" s="9"/>
      <c r="C9" s="9"/>
      <c r="D9" s="9"/>
      <c r="E9" s="9"/>
      <c r="F9" s="9"/>
      <c r="G9" s="9"/>
      <c r="H9" s="6">
        <v>12388323.92</v>
      </c>
      <c r="I9" s="6">
        <v>12388323.92</v>
      </c>
      <c r="J9" s="6"/>
      <c r="K9" s="6"/>
      <c r="L9" s="6">
        <v>12388323.92</v>
      </c>
      <c r="M9" s="6"/>
      <c r="N9" s="6"/>
      <c r="O9" s="6"/>
      <c r="P9" s="6"/>
      <c r="Q9" s="6"/>
      <c r="R9" s="6"/>
      <c r="S9" s="6"/>
      <c r="T9" s="6"/>
      <c r="U9" s="6"/>
      <c r="V9" s="6"/>
      <c r="W9" s="6"/>
    </row>
    <row r="10" spans="1:23" ht="20.25" customHeight="1">
      <c r="A10" s="49" t="s">
        <v>69</v>
      </c>
      <c r="B10" s="9" t="s">
        <v>201</v>
      </c>
      <c r="C10" s="9" t="s">
        <v>202</v>
      </c>
      <c r="D10" s="9" t="s">
        <v>127</v>
      </c>
      <c r="E10" s="9" t="s">
        <v>128</v>
      </c>
      <c r="F10" s="9" t="s">
        <v>203</v>
      </c>
      <c r="G10" s="9" t="s">
        <v>204</v>
      </c>
      <c r="H10" s="6">
        <v>2072796</v>
      </c>
      <c r="I10" s="6">
        <v>2072796</v>
      </c>
      <c r="J10" s="6"/>
      <c r="K10" s="6"/>
      <c r="L10" s="6">
        <v>2072796</v>
      </c>
      <c r="M10" s="6"/>
      <c r="N10" s="6"/>
      <c r="O10" s="6"/>
      <c r="P10" s="6"/>
      <c r="Q10" s="6"/>
      <c r="R10" s="6"/>
      <c r="S10" s="6"/>
      <c r="T10" s="6"/>
      <c r="U10" s="6"/>
      <c r="V10" s="6"/>
      <c r="W10" s="6"/>
    </row>
    <row r="11" spans="1:23" ht="20.25" customHeight="1">
      <c r="A11" s="49" t="s">
        <v>69</v>
      </c>
      <c r="B11" s="9" t="s">
        <v>201</v>
      </c>
      <c r="C11" s="9" t="s">
        <v>202</v>
      </c>
      <c r="D11" s="9" t="s">
        <v>127</v>
      </c>
      <c r="E11" s="9" t="s">
        <v>128</v>
      </c>
      <c r="F11" s="9" t="s">
        <v>205</v>
      </c>
      <c r="G11" s="9" t="s">
        <v>206</v>
      </c>
      <c r="H11" s="6">
        <v>2626680</v>
      </c>
      <c r="I11" s="6">
        <v>2626680</v>
      </c>
      <c r="J11" s="50"/>
      <c r="K11" s="50"/>
      <c r="L11" s="6">
        <v>2626680</v>
      </c>
      <c r="M11" s="50"/>
      <c r="N11" s="6"/>
      <c r="O11" s="6"/>
      <c r="P11" s="6"/>
      <c r="Q11" s="6"/>
      <c r="R11" s="6"/>
      <c r="S11" s="6"/>
      <c r="T11" s="6"/>
      <c r="U11" s="6"/>
      <c r="V11" s="6"/>
      <c r="W11" s="6"/>
    </row>
    <row r="12" spans="1:23" ht="20.25" customHeight="1">
      <c r="A12" s="49" t="s">
        <v>69</v>
      </c>
      <c r="B12" s="9" t="s">
        <v>201</v>
      </c>
      <c r="C12" s="9" t="s">
        <v>202</v>
      </c>
      <c r="D12" s="9" t="s">
        <v>127</v>
      </c>
      <c r="E12" s="9" t="s">
        <v>128</v>
      </c>
      <c r="F12" s="9" t="s">
        <v>207</v>
      </c>
      <c r="G12" s="9" t="s">
        <v>208</v>
      </c>
      <c r="H12" s="6">
        <v>172733</v>
      </c>
      <c r="I12" s="6">
        <v>172733</v>
      </c>
      <c r="J12" s="50"/>
      <c r="K12" s="50"/>
      <c r="L12" s="6">
        <v>172733</v>
      </c>
      <c r="M12" s="50"/>
      <c r="N12" s="6"/>
      <c r="O12" s="6"/>
      <c r="P12" s="6"/>
      <c r="Q12" s="6"/>
      <c r="R12" s="6"/>
      <c r="S12" s="6"/>
      <c r="T12" s="6"/>
      <c r="U12" s="6"/>
      <c r="V12" s="6"/>
      <c r="W12" s="6"/>
    </row>
    <row r="13" spans="1:23" ht="20.25" customHeight="1">
      <c r="A13" s="49" t="s">
        <v>69</v>
      </c>
      <c r="B13" s="9" t="s">
        <v>209</v>
      </c>
      <c r="C13" s="9" t="s">
        <v>210</v>
      </c>
      <c r="D13" s="9" t="s">
        <v>105</v>
      </c>
      <c r="E13" s="9" t="s">
        <v>106</v>
      </c>
      <c r="F13" s="9" t="s">
        <v>211</v>
      </c>
      <c r="G13" s="9" t="s">
        <v>212</v>
      </c>
      <c r="H13" s="6">
        <v>938240</v>
      </c>
      <c r="I13" s="6">
        <v>938240</v>
      </c>
      <c r="J13" s="50"/>
      <c r="K13" s="50"/>
      <c r="L13" s="6">
        <v>938240</v>
      </c>
      <c r="M13" s="50"/>
      <c r="N13" s="6"/>
      <c r="O13" s="6"/>
      <c r="P13" s="6"/>
      <c r="Q13" s="6"/>
      <c r="R13" s="6"/>
      <c r="S13" s="6"/>
      <c r="T13" s="6"/>
      <c r="U13" s="6"/>
      <c r="V13" s="6"/>
      <c r="W13" s="6"/>
    </row>
    <row r="14" spans="1:23" ht="20.25" customHeight="1">
      <c r="A14" s="49" t="s">
        <v>69</v>
      </c>
      <c r="B14" s="9" t="s">
        <v>209</v>
      </c>
      <c r="C14" s="9" t="s">
        <v>210</v>
      </c>
      <c r="D14" s="9" t="s">
        <v>107</v>
      </c>
      <c r="E14" s="9" t="s">
        <v>108</v>
      </c>
      <c r="F14" s="9" t="s">
        <v>213</v>
      </c>
      <c r="G14" s="9" t="s">
        <v>214</v>
      </c>
      <c r="H14" s="6">
        <v>125000</v>
      </c>
      <c r="I14" s="6">
        <v>125000</v>
      </c>
      <c r="J14" s="50"/>
      <c r="K14" s="50"/>
      <c r="L14" s="6">
        <v>125000</v>
      </c>
      <c r="M14" s="50"/>
      <c r="N14" s="6"/>
      <c r="O14" s="6"/>
      <c r="P14" s="6"/>
      <c r="Q14" s="6"/>
      <c r="R14" s="6"/>
      <c r="S14" s="6"/>
      <c r="T14" s="6"/>
      <c r="U14" s="6"/>
      <c r="V14" s="6"/>
      <c r="W14" s="6"/>
    </row>
    <row r="15" spans="1:23" ht="20.25" customHeight="1">
      <c r="A15" s="49" t="s">
        <v>69</v>
      </c>
      <c r="B15" s="9" t="s">
        <v>209</v>
      </c>
      <c r="C15" s="9" t="s">
        <v>210</v>
      </c>
      <c r="D15" s="9" t="s">
        <v>117</v>
      </c>
      <c r="E15" s="9" t="s">
        <v>118</v>
      </c>
      <c r="F15" s="9" t="s">
        <v>215</v>
      </c>
      <c r="G15" s="9" t="s">
        <v>216</v>
      </c>
      <c r="H15" s="6">
        <v>463240</v>
      </c>
      <c r="I15" s="6">
        <v>463240</v>
      </c>
      <c r="J15" s="50"/>
      <c r="K15" s="50"/>
      <c r="L15" s="6">
        <v>463240</v>
      </c>
      <c r="M15" s="50"/>
      <c r="N15" s="6"/>
      <c r="O15" s="6"/>
      <c r="P15" s="6"/>
      <c r="Q15" s="6"/>
      <c r="R15" s="6"/>
      <c r="S15" s="6"/>
      <c r="T15" s="6"/>
      <c r="U15" s="6"/>
      <c r="V15" s="6"/>
      <c r="W15" s="6"/>
    </row>
    <row r="16" spans="1:23" ht="20.25" customHeight="1">
      <c r="A16" s="49" t="s">
        <v>69</v>
      </c>
      <c r="B16" s="9" t="s">
        <v>209</v>
      </c>
      <c r="C16" s="9" t="s">
        <v>210</v>
      </c>
      <c r="D16" s="9" t="s">
        <v>119</v>
      </c>
      <c r="E16" s="9" t="s">
        <v>120</v>
      </c>
      <c r="F16" s="9" t="s">
        <v>217</v>
      </c>
      <c r="G16" s="9" t="s">
        <v>218</v>
      </c>
      <c r="H16" s="6">
        <v>293200</v>
      </c>
      <c r="I16" s="6">
        <v>293200</v>
      </c>
      <c r="J16" s="50"/>
      <c r="K16" s="50"/>
      <c r="L16" s="6">
        <v>293200</v>
      </c>
      <c r="M16" s="50"/>
      <c r="N16" s="6"/>
      <c r="O16" s="6"/>
      <c r="P16" s="6"/>
      <c r="Q16" s="6"/>
      <c r="R16" s="6"/>
      <c r="S16" s="6"/>
      <c r="T16" s="6"/>
      <c r="U16" s="6"/>
      <c r="V16" s="6"/>
      <c r="W16" s="6"/>
    </row>
    <row r="17" spans="1:23" ht="20.25" customHeight="1">
      <c r="A17" s="49" t="s">
        <v>69</v>
      </c>
      <c r="B17" s="9" t="s">
        <v>209</v>
      </c>
      <c r="C17" s="9" t="s">
        <v>210</v>
      </c>
      <c r="D17" s="9" t="s">
        <v>121</v>
      </c>
      <c r="E17" s="9" t="s">
        <v>122</v>
      </c>
      <c r="F17" s="9" t="s">
        <v>219</v>
      </c>
      <c r="G17" s="9" t="s">
        <v>220</v>
      </c>
      <c r="H17" s="6">
        <v>11760</v>
      </c>
      <c r="I17" s="6">
        <v>11760</v>
      </c>
      <c r="J17" s="50"/>
      <c r="K17" s="50"/>
      <c r="L17" s="6">
        <v>11760</v>
      </c>
      <c r="M17" s="50"/>
      <c r="N17" s="6"/>
      <c r="O17" s="6"/>
      <c r="P17" s="6"/>
      <c r="Q17" s="6"/>
      <c r="R17" s="6"/>
      <c r="S17" s="6"/>
      <c r="T17" s="6"/>
      <c r="U17" s="6"/>
      <c r="V17" s="6"/>
      <c r="W17" s="6"/>
    </row>
    <row r="18" spans="1:23" ht="20.25" customHeight="1">
      <c r="A18" s="49" t="s">
        <v>69</v>
      </c>
      <c r="B18" s="9" t="s">
        <v>209</v>
      </c>
      <c r="C18" s="9" t="s">
        <v>210</v>
      </c>
      <c r="D18" s="9" t="s">
        <v>121</v>
      </c>
      <c r="E18" s="9" t="s">
        <v>122</v>
      </c>
      <c r="F18" s="9" t="s">
        <v>219</v>
      </c>
      <c r="G18" s="9" t="s">
        <v>220</v>
      </c>
      <c r="H18" s="6">
        <v>20680</v>
      </c>
      <c r="I18" s="6">
        <v>20680</v>
      </c>
      <c r="J18" s="50"/>
      <c r="K18" s="50"/>
      <c r="L18" s="6">
        <v>20680</v>
      </c>
      <c r="M18" s="50"/>
      <c r="N18" s="6"/>
      <c r="O18" s="6"/>
      <c r="P18" s="6"/>
      <c r="Q18" s="6"/>
      <c r="R18" s="6"/>
      <c r="S18" s="6"/>
      <c r="T18" s="6"/>
      <c r="U18" s="6"/>
      <c r="V18" s="6"/>
      <c r="W18" s="6"/>
    </row>
    <row r="19" spans="1:23" ht="20.25" customHeight="1">
      <c r="A19" s="49" t="s">
        <v>69</v>
      </c>
      <c r="B19" s="9" t="s">
        <v>209</v>
      </c>
      <c r="C19" s="9" t="s">
        <v>210</v>
      </c>
      <c r="D19" s="9" t="s">
        <v>127</v>
      </c>
      <c r="E19" s="9" t="s">
        <v>128</v>
      </c>
      <c r="F19" s="9" t="s">
        <v>219</v>
      </c>
      <c r="G19" s="9" t="s">
        <v>220</v>
      </c>
      <c r="H19" s="6">
        <v>4104</v>
      </c>
      <c r="I19" s="6">
        <v>4104</v>
      </c>
      <c r="J19" s="50"/>
      <c r="K19" s="50"/>
      <c r="L19" s="6">
        <v>4104</v>
      </c>
      <c r="M19" s="50"/>
      <c r="N19" s="6"/>
      <c r="O19" s="6"/>
      <c r="P19" s="6"/>
      <c r="Q19" s="6"/>
      <c r="R19" s="6"/>
      <c r="S19" s="6"/>
      <c r="T19" s="6"/>
      <c r="U19" s="6"/>
      <c r="V19" s="6"/>
      <c r="W19" s="6"/>
    </row>
    <row r="20" spans="1:23" ht="20.25" customHeight="1">
      <c r="A20" s="49" t="s">
        <v>69</v>
      </c>
      <c r="B20" s="9" t="s">
        <v>209</v>
      </c>
      <c r="C20" s="9" t="s">
        <v>210</v>
      </c>
      <c r="D20" s="9" t="s">
        <v>117</v>
      </c>
      <c r="E20" s="9" t="s">
        <v>118</v>
      </c>
      <c r="F20" s="9" t="s">
        <v>221</v>
      </c>
      <c r="G20" s="9" t="s">
        <v>222</v>
      </c>
      <c r="H20" s="6">
        <v>381160</v>
      </c>
      <c r="I20" s="6">
        <v>381160</v>
      </c>
      <c r="J20" s="50"/>
      <c r="K20" s="50"/>
      <c r="L20" s="6">
        <v>381160</v>
      </c>
      <c r="M20" s="50"/>
      <c r="N20" s="6"/>
      <c r="O20" s="6"/>
      <c r="P20" s="6"/>
      <c r="Q20" s="6"/>
      <c r="R20" s="6"/>
      <c r="S20" s="6"/>
      <c r="T20" s="6"/>
      <c r="U20" s="6"/>
      <c r="V20" s="6"/>
      <c r="W20" s="6"/>
    </row>
    <row r="21" spans="1:23" ht="20.25" customHeight="1">
      <c r="A21" s="49" t="s">
        <v>69</v>
      </c>
      <c r="B21" s="9" t="s">
        <v>209</v>
      </c>
      <c r="C21" s="9" t="s">
        <v>210</v>
      </c>
      <c r="D21" s="9" t="s">
        <v>117</v>
      </c>
      <c r="E21" s="9" t="s">
        <v>118</v>
      </c>
      <c r="F21" s="9" t="s">
        <v>221</v>
      </c>
      <c r="G21" s="9" t="s">
        <v>222</v>
      </c>
      <c r="H21" s="6">
        <v>30503</v>
      </c>
      <c r="I21" s="6">
        <v>30503</v>
      </c>
      <c r="J21" s="50"/>
      <c r="K21" s="50"/>
      <c r="L21" s="6">
        <v>30503</v>
      </c>
      <c r="M21" s="50"/>
      <c r="N21" s="6"/>
      <c r="O21" s="6"/>
      <c r="P21" s="6"/>
      <c r="Q21" s="6"/>
      <c r="R21" s="6"/>
      <c r="S21" s="6"/>
      <c r="T21" s="6"/>
      <c r="U21" s="6"/>
      <c r="V21" s="6"/>
      <c r="W21" s="6"/>
    </row>
    <row r="22" spans="1:23" ht="20.25" customHeight="1">
      <c r="A22" s="49" t="s">
        <v>69</v>
      </c>
      <c r="B22" s="9" t="s">
        <v>223</v>
      </c>
      <c r="C22" s="9" t="s">
        <v>136</v>
      </c>
      <c r="D22" s="9" t="s">
        <v>135</v>
      </c>
      <c r="E22" s="9" t="s">
        <v>136</v>
      </c>
      <c r="F22" s="9" t="s">
        <v>224</v>
      </c>
      <c r="G22" s="9" t="s">
        <v>136</v>
      </c>
      <c r="H22" s="6">
        <v>837732</v>
      </c>
      <c r="I22" s="6">
        <v>837732</v>
      </c>
      <c r="J22" s="50"/>
      <c r="K22" s="50"/>
      <c r="L22" s="6">
        <v>837732</v>
      </c>
      <c r="M22" s="50"/>
      <c r="N22" s="6"/>
      <c r="O22" s="6"/>
      <c r="P22" s="6"/>
      <c r="Q22" s="6"/>
      <c r="R22" s="6"/>
      <c r="S22" s="6"/>
      <c r="T22" s="6"/>
      <c r="U22" s="6"/>
      <c r="V22" s="6"/>
      <c r="W22" s="6"/>
    </row>
    <row r="23" spans="1:23" ht="20.25" customHeight="1">
      <c r="A23" s="49" t="s">
        <v>69</v>
      </c>
      <c r="B23" s="9" t="s">
        <v>225</v>
      </c>
      <c r="C23" s="9" t="s">
        <v>226</v>
      </c>
      <c r="D23" s="9" t="s">
        <v>101</v>
      </c>
      <c r="E23" s="9" t="s">
        <v>102</v>
      </c>
      <c r="F23" s="9" t="s">
        <v>227</v>
      </c>
      <c r="G23" s="9" t="s">
        <v>228</v>
      </c>
      <c r="H23" s="6">
        <v>1310400</v>
      </c>
      <c r="I23" s="6">
        <v>1310400</v>
      </c>
      <c r="J23" s="50"/>
      <c r="K23" s="50"/>
      <c r="L23" s="6">
        <v>1310400</v>
      </c>
      <c r="M23" s="50"/>
      <c r="N23" s="6"/>
      <c r="O23" s="6"/>
      <c r="P23" s="6"/>
      <c r="Q23" s="6"/>
      <c r="R23" s="6"/>
      <c r="S23" s="6"/>
      <c r="T23" s="6"/>
      <c r="U23" s="6"/>
      <c r="V23" s="6"/>
      <c r="W23" s="6"/>
    </row>
    <row r="24" spans="1:23" ht="20.25" customHeight="1">
      <c r="A24" s="49" t="s">
        <v>69</v>
      </c>
      <c r="B24" s="9" t="s">
        <v>225</v>
      </c>
      <c r="C24" s="9" t="s">
        <v>226</v>
      </c>
      <c r="D24" s="9" t="s">
        <v>101</v>
      </c>
      <c r="E24" s="9" t="s">
        <v>102</v>
      </c>
      <c r="F24" s="9" t="s">
        <v>227</v>
      </c>
      <c r="G24" s="9" t="s">
        <v>228</v>
      </c>
      <c r="H24" s="6">
        <v>79200</v>
      </c>
      <c r="I24" s="6">
        <v>79200</v>
      </c>
      <c r="J24" s="50"/>
      <c r="K24" s="50"/>
      <c r="L24" s="6">
        <v>79200</v>
      </c>
      <c r="M24" s="50"/>
      <c r="N24" s="6"/>
      <c r="O24" s="6"/>
      <c r="P24" s="6"/>
      <c r="Q24" s="6"/>
      <c r="R24" s="6"/>
      <c r="S24" s="6"/>
      <c r="T24" s="6"/>
      <c r="U24" s="6"/>
      <c r="V24" s="6"/>
      <c r="W24" s="6"/>
    </row>
    <row r="25" spans="1:23" ht="20.25" customHeight="1">
      <c r="A25" s="49" t="s">
        <v>69</v>
      </c>
      <c r="B25" s="9" t="s">
        <v>225</v>
      </c>
      <c r="C25" s="9" t="s">
        <v>226</v>
      </c>
      <c r="D25" s="9" t="s">
        <v>103</v>
      </c>
      <c r="E25" s="9" t="s">
        <v>104</v>
      </c>
      <c r="F25" s="9" t="s">
        <v>227</v>
      </c>
      <c r="G25" s="9" t="s">
        <v>228</v>
      </c>
      <c r="H25" s="6">
        <v>142800</v>
      </c>
      <c r="I25" s="6">
        <v>142800</v>
      </c>
      <c r="J25" s="50"/>
      <c r="K25" s="50"/>
      <c r="L25" s="6">
        <v>142800</v>
      </c>
      <c r="M25" s="50"/>
      <c r="N25" s="6"/>
      <c r="O25" s="6"/>
      <c r="P25" s="6"/>
      <c r="Q25" s="6"/>
      <c r="R25" s="6"/>
      <c r="S25" s="6"/>
      <c r="T25" s="6"/>
      <c r="U25" s="6"/>
      <c r="V25" s="6"/>
      <c r="W25" s="6"/>
    </row>
    <row r="26" spans="1:23" ht="20.25" customHeight="1">
      <c r="A26" s="49" t="s">
        <v>69</v>
      </c>
      <c r="B26" s="9" t="s">
        <v>229</v>
      </c>
      <c r="C26" s="9" t="s">
        <v>230</v>
      </c>
      <c r="D26" s="9" t="s">
        <v>127</v>
      </c>
      <c r="E26" s="9" t="s">
        <v>128</v>
      </c>
      <c r="F26" s="9" t="s">
        <v>231</v>
      </c>
      <c r="G26" s="9" t="s">
        <v>232</v>
      </c>
      <c r="H26" s="6">
        <v>409200</v>
      </c>
      <c r="I26" s="6">
        <v>409200</v>
      </c>
      <c r="J26" s="50"/>
      <c r="K26" s="50"/>
      <c r="L26" s="6">
        <v>409200</v>
      </c>
      <c r="M26" s="50"/>
      <c r="N26" s="6"/>
      <c r="O26" s="6"/>
      <c r="P26" s="6"/>
      <c r="Q26" s="6"/>
      <c r="R26" s="6"/>
      <c r="S26" s="6"/>
      <c r="T26" s="6"/>
      <c r="U26" s="6"/>
      <c r="V26" s="6"/>
      <c r="W26" s="6"/>
    </row>
    <row r="27" spans="1:23" ht="20.25" customHeight="1">
      <c r="A27" s="49" t="s">
        <v>69</v>
      </c>
      <c r="B27" s="9" t="s">
        <v>233</v>
      </c>
      <c r="C27" s="9" t="s">
        <v>234</v>
      </c>
      <c r="D27" s="9" t="s">
        <v>127</v>
      </c>
      <c r="E27" s="9" t="s">
        <v>128</v>
      </c>
      <c r="F27" s="9" t="s">
        <v>235</v>
      </c>
      <c r="G27" s="9" t="s">
        <v>234</v>
      </c>
      <c r="H27" s="6">
        <v>41455.919999999998</v>
      </c>
      <c r="I27" s="6">
        <v>41455.919999999998</v>
      </c>
      <c r="J27" s="50"/>
      <c r="K27" s="50"/>
      <c r="L27" s="6">
        <v>41455.919999999998</v>
      </c>
      <c r="M27" s="50"/>
      <c r="N27" s="6"/>
      <c r="O27" s="6"/>
      <c r="P27" s="6"/>
      <c r="Q27" s="6"/>
      <c r="R27" s="6"/>
      <c r="S27" s="6"/>
      <c r="T27" s="6"/>
      <c r="U27" s="6"/>
      <c r="V27" s="6"/>
      <c r="W27" s="6"/>
    </row>
    <row r="28" spans="1:23" ht="20.25" customHeight="1">
      <c r="A28" s="49" t="s">
        <v>69</v>
      </c>
      <c r="B28" s="9" t="s">
        <v>236</v>
      </c>
      <c r="C28" s="9" t="s">
        <v>237</v>
      </c>
      <c r="D28" s="9" t="s">
        <v>127</v>
      </c>
      <c r="E28" s="9" t="s">
        <v>128</v>
      </c>
      <c r="F28" s="9" t="s">
        <v>238</v>
      </c>
      <c r="G28" s="9" t="s">
        <v>239</v>
      </c>
      <c r="H28" s="6">
        <v>104960</v>
      </c>
      <c r="I28" s="6">
        <v>104960</v>
      </c>
      <c r="J28" s="50"/>
      <c r="K28" s="50"/>
      <c r="L28" s="6">
        <v>104960</v>
      </c>
      <c r="M28" s="50"/>
      <c r="N28" s="6"/>
      <c r="O28" s="6"/>
      <c r="P28" s="6"/>
      <c r="Q28" s="6"/>
      <c r="R28" s="6"/>
      <c r="S28" s="6"/>
      <c r="T28" s="6"/>
      <c r="U28" s="6"/>
      <c r="V28" s="6"/>
      <c r="W28" s="6"/>
    </row>
    <row r="29" spans="1:23" ht="20.25" customHeight="1">
      <c r="A29" s="49" t="s">
        <v>69</v>
      </c>
      <c r="B29" s="9" t="s">
        <v>236</v>
      </c>
      <c r="C29" s="9" t="s">
        <v>237</v>
      </c>
      <c r="D29" s="9" t="s">
        <v>127</v>
      </c>
      <c r="E29" s="9" t="s">
        <v>128</v>
      </c>
      <c r="F29" s="9" t="s">
        <v>240</v>
      </c>
      <c r="G29" s="9" t="s">
        <v>241</v>
      </c>
      <c r="H29" s="6">
        <v>41320</v>
      </c>
      <c r="I29" s="6">
        <v>41320</v>
      </c>
      <c r="J29" s="50"/>
      <c r="K29" s="50"/>
      <c r="L29" s="6">
        <v>41320</v>
      </c>
      <c r="M29" s="50"/>
      <c r="N29" s="6"/>
      <c r="O29" s="6"/>
      <c r="P29" s="6"/>
      <c r="Q29" s="6"/>
      <c r="R29" s="6"/>
      <c r="S29" s="6"/>
      <c r="T29" s="6"/>
      <c r="U29" s="6"/>
      <c r="V29" s="6"/>
      <c r="W29" s="6"/>
    </row>
    <row r="30" spans="1:23" ht="20.25" customHeight="1">
      <c r="A30" s="49" t="s">
        <v>69</v>
      </c>
      <c r="B30" s="9" t="s">
        <v>236</v>
      </c>
      <c r="C30" s="9" t="s">
        <v>237</v>
      </c>
      <c r="D30" s="9" t="s">
        <v>127</v>
      </c>
      <c r="E30" s="9" t="s">
        <v>128</v>
      </c>
      <c r="F30" s="9" t="s">
        <v>242</v>
      </c>
      <c r="G30" s="9" t="s">
        <v>243</v>
      </c>
      <c r="H30" s="6">
        <v>84000</v>
      </c>
      <c r="I30" s="6">
        <v>84000</v>
      </c>
      <c r="J30" s="50"/>
      <c r="K30" s="50"/>
      <c r="L30" s="6">
        <v>84000</v>
      </c>
      <c r="M30" s="50"/>
      <c r="N30" s="6"/>
      <c r="O30" s="6"/>
      <c r="P30" s="6"/>
      <c r="Q30" s="6"/>
      <c r="R30" s="6"/>
      <c r="S30" s="6"/>
      <c r="T30" s="6"/>
      <c r="U30" s="6"/>
      <c r="V30" s="6"/>
      <c r="W30" s="6"/>
    </row>
    <row r="31" spans="1:23" ht="20.25" customHeight="1">
      <c r="A31" s="49" t="s">
        <v>69</v>
      </c>
      <c r="B31" s="9" t="s">
        <v>236</v>
      </c>
      <c r="C31" s="9" t="s">
        <v>237</v>
      </c>
      <c r="D31" s="9" t="s">
        <v>127</v>
      </c>
      <c r="E31" s="9" t="s">
        <v>128</v>
      </c>
      <c r="F31" s="9" t="s">
        <v>244</v>
      </c>
      <c r="G31" s="9" t="s">
        <v>245</v>
      </c>
      <c r="H31" s="6">
        <v>64000</v>
      </c>
      <c r="I31" s="6">
        <v>64000</v>
      </c>
      <c r="J31" s="50"/>
      <c r="K31" s="50"/>
      <c r="L31" s="6">
        <v>64000</v>
      </c>
      <c r="M31" s="50"/>
      <c r="N31" s="6"/>
      <c r="O31" s="6"/>
      <c r="P31" s="6"/>
      <c r="Q31" s="6"/>
      <c r="R31" s="6"/>
      <c r="S31" s="6"/>
      <c r="T31" s="6"/>
      <c r="U31" s="6"/>
      <c r="V31" s="6"/>
      <c r="W31" s="6"/>
    </row>
    <row r="32" spans="1:23" ht="20.25" customHeight="1">
      <c r="A32" s="49" t="s">
        <v>69</v>
      </c>
      <c r="B32" s="9" t="s">
        <v>236</v>
      </c>
      <c r="C32" s="9" t="s">
        <v>237</v>
      </c>
      <c r="D32" s="9" t="s">
        <v>127</v>
      </c>
      <c r="E32" s="9" t="s">
        <v>128</v>
      </c>
      <c r="F32" s="9" t="s">
        <v>246</v>
      </c>
      <c r="G32" s="9" t="s">
        <v>247</v>
      </c>
      <c r="H32" s="6">
        <v>50000</v>
      </c>
      <c r="I32" s="6">
        <v>50000</v>
      </c>
      <c r="J32" s="50"/>
      <c r="K32" s="50"/>
      <c r="L32" s="6">
        <v>50000</v>
      </c>
      <c r="M32" s="50"/>
      <c r="N32" s="6"/>
      <c r="O32" s="6"/>
      <c r="P32" s="6"/>
      <c r="Q32" s="6"/>
      <c r="R32" s="6"/>
      <c r="S32" s="6"/>
      <c r="T32" s="6"/>
      <c r="U32" s="6"/>
      <c r="V32" s="6"/>
      <c r="W32" s="6"/>
    </row>
    <row r="33" spans="1:23" ht="20.25" customHeight="1">
      <c r="A33" s="49" t="s">
        <v>69</v>
      </c>
      <c r="B33" s="9" t="s">
        <v>236</v>
      </c>
      <c r="C33" s="9" t="s">
        <v>237</v>
      </c>
      <c r="D33" s="9" t="s">
        <v>127</v>
      </c>
      <c r="E33" s="9" t="s">
        <v>128</v>
      </c>
      <c r="F33" s="9" t="s">
        <v>248</v>
      </c>
      <c r="G33" s="9" t="s">
        <v>249</v>
      </c>
      <c r="H33" s="6">
        <v>16000</v>
      </c>
      <c r="I33" s="6">
        <v>16000</v>
      </c>
      <c r="J33" s="50"/>
      <c r="K33" s="50"/>
      <c r="L33" s="6">
        <v>16000</v>
      </c>
      <c r="M33" s="50"/>
      <c r="N33" s="6"/>
      <c r="O33" s="6"/>
      <c r="P33" s="6"/>
      <c r="Q33" s="6"/>
      <c r="R33" s="6"/>
      <c r="S33" s="6"/>
      <c r="T33" s="6"/>
      <c r="U33" s="6"/>
      <c r="V33" s="6"/>
      <c r="W33" s="6"/>
    </row>
    <row r="34" spans="1:23" ht="20.25" customHeight="1">
      <c r="A34" s="49" t="s">
        <v>69</v>
      </c>
      <c r="B34" s="9" t="s">
        <v>236</v>
      </c>
      <c r="C34" s="9" t="s">
        <v>237</v>
      </c>
      <c r="D34" s="9" t="s">
        <v>127</v>
      </c>
      <c r="E34" s="9" t="s">
        <v>128</v>
      </c>
      <c r="F34" s="9" t="s">
        <v>231</v>
      </c>
      <c r="G34" s="9" t="s">
        <v>232</v>
      </c>
      <c r="H34" s="6">
        <v>40920</v>
      </c>
      <c r="I34" s="6">
        <v>40920</v>
      </c>
      <c r="J34" s="50"/>
      <c r="K34" s="50"/>
      <c r="L34" s="6">
        <v>40920</v>
      </c>
      <c r="M34" s="50"/>
      <c r="N34" s="6"/>
      <c r="O34" s="6"/>
      <c r="P34" s="6"/>
      <c r="Q34" s="6"/>
      <c r="R34" s="6"/>
      <c r="S34" s="6"/>
      <c r="T34" s="6"/>
      <c r="U34" s="6"/>
      <c r="V34" s="6"/>
      <c r="W34" s="6"/>
    </row>
    <row r="35" spans="1:23" ht="20.25" customHeight="1">
      <c r="A35" s="49" t="s">
        <v>69</v>
      </c>
      <c r="B35" s="9" t="s">
        <v>236</v>
      </c>
      <c r="C35" s="9" t="s">
        <v>237</v>
      </c>
      <c r="D35" s="9" t="s">
        <v>127</v>
      </c>
      <c r="E35" s="9" t="s">
        <v>128</v>
      </c>
      <c r="F35" s="9" t="s">
        <v>250</v>
      </c>
      <c r="G35" s="9" t="s">
        <v>251</v>
      </c>
      <c r="H35" s="6">
        <v>3600</v>
      </c>
      <c r="I35" s="6">
        <v>3600</v>
      </c>
      <c r="J35" s="50"/>
      <c r="K35" s="50"/>
      <c r="L35" s="6">
        <v>3600</v>
      </c>
      <c r="M35" s="50"/>
      <c r="N35" s="6"/>
      <c r="O35" s="6"/>
      <c r="P35" s="6"/>
      <c r="Q35" s="6"/>
      <c r="R35" s="6"/>
      <c r="S35" s="6"/>
      <c r="T35" s="6"/>
      <c r="U35" s="6"/>
      <c r="V35" s="6"/>
      <c r="W35" s="6"/>
    </row>
    <row r="36" spans="1:23" ht="20.25" customHeight="1">
      <c r="A36" s="49" t="s">
        <v>69</v>
      </c>
      <c r="B36" s="9" t="s">
        <v>236</v>
      </c>
      <c r="C36" s="9" t="s">
        <v>237</v>
      </c>
      <c r="D36" s="9" t="s">
        <v>127</v>
      </c>
      <c r="E36" s="9" t="s">
        <v>128</v>
      </c>
      <c r="F36" s="9" t="s">
        <v>250</v>
      </c>
      <c r="G36" s="9" t="s">
        <v>251</v>
      </c>
      <c r="H36" s="6">
        <v>35400</v>
      </c>
      <c r="I36" s="6">
        <v>35400</v>
      </c>
      <c r="J36" s="50"/>
      <c r="K36" s="50"/>
      <c r="L36" s="6">
        <v>35400</v>
      </c>
      <c r="M36" s="50"/>
      <c r="N36" s="6"/>
      <c r="O36" s="6"/>
      <c r="P36" s="6"/>
      <c r="Q36" s="6"/>
      <c r="R36" s="6"/>
      <c r="S36" s="6"/>
      <c r="T36" s="6"/>
      <c r="U36" s="6"/>
      <c r="V36" s="6"/>
      <c r="W36" s="6"/>
    </row>
    <row r="37" spans="1:23" ht="20.25" customHeight="1">
      <c r="A37" s="49" t="s">
        <v>69</v>
      </c>
      <c r="B37" s="9" t="s">
        <v>236</v>
      </c>
      <c r="C37" s="9" t="s">
        <v>237</v>
      </c>
      <c r="D37" s="9" t="s">
        <v>127</v>
      </c>
      <c r="E37" s="9" t="s">
        <v>128</v>
      </c>
      <c r="F37" s="9" t="s">
        <v>250</v>
      </c>
      <c r="G37" s="9" t="s">
        <v>251</v>
      </c>
      <c r="H37" s="6">
        <v>2000</v>
      </c>
      <c r="I37" s="6">
        <v>2000</v>
      </c>
      <c r="J37" s="50"/>
      <c r="K37" s="50"/>
      <c r="L37" s="6">
        <v>2000</v>
      </c>
      <c r="M37" s="50"/>
      <c r="N37" s="6"/>
      <c r="O37" s="6"/>
      <c r="P37" s="6"/>
      <c r="Q37" s="6"/>
      <c r="R37" s="6"/>
      <c r="S37" s="6"/>
      <c r="T37" s="6"/>
      <c r="U37" s="6"/>
      <c r="V37" s="6"/>
      <c r="W37" s="6"/>
    </row>
    <row r="38" spans="1:23" ht="20.25" customHeight="1">
      <c r="A38" s="49" t="s">
        <v>69</v>
      </c>
      <c r="B38" s="9" t="s">
        <v>236</v>
      </c>
      <c r="C38" s="9" t="s">
        <v>237</v>
      </c>
      <c r="D38" s="9" t="s">
        <v>127</v>
      </c>
      <c r="E38" s="9" t="s">
        <v>128</v>
      </c>
      <c r="F38" s="9" t="s">
        <v>250</v>
      </c>
      <c r="G38" s="9" t="s">
        <v>251</v>
      </c>
      <c r="H38" s="6">
        <v>120000</v>
      </c>
      <c r="I38" s="6">
        <v>120000</v>
      </c>
      <c r="J38" s="50"/>
      <c r="K38" s="50"/>
      <c r="L38" s="6">
        <v>120000</v>
      </c>
      <c r="M38" s="50"/>
      <c r="N38" s="6"/>
      <c r="O38" s="6"/>
      <c r="P38" s="6"/>
      <c r="Q38" s="6"/>
      <c r="R38" s="6"/>
      <c r="S38" s="6"/>
      <c r="T38" s="6"/>
      <c r="U38" s="6"/>
      <c r="V38" s="6"/>
      <c r="W38" s="6"/>
    </row>
    <row r="39" spans="1:23" ht="20.25" customHeight="1">
      <c r="A39" s="49" t="s">
        <v>69</v>
      </c>
      <c r="B39" s="9" t="s">
        <v>252</v>
      </c>
      <c r="C39" s="9" t="s">
        <v>180</v>
      </c>
      <c r="D39" s="9" t="s">
        <v>127</v>
      </c>
      <c r="E39" s="9" t="s">
        <v>128</v>
      </c>
      <c r="F39" s="9" t="s">
        <v>253</v>
      </c>
      <c r="G39" s="9" t="s">
        <v>180</v>
      </c>
      <c r="H39" s="6">
        <v>9000</v>
      </c>
      <c r="I39" s="6">
        <v>9000</v>
      </c>
      <c r="J39" s="50"/>
      <c r="K39" s="50"/>
      <c r="L39" s="6">
        <v>9000</v>
      </c>
      <c r="M39" s="50"/>
      <c r="N39" s="6"/>
      <c r="O39" s="6"/>
      <c r="P39" s="6"/>
      <c r="Q39" s="6"/>
      <c r="R39" s="6"/>
      <c r="S39" s="6"/>
      <c r="T39" s="6"/>
      <c r="U39" s="6"/>
      <c r="V39" s="6"/>
      <c r="W39" s="6"/>
    </row>
    <row r="40" spans="1:23" ht="20.25" customHeight="1">
      <c r="A40" s="49" t="s">
        <v>69</v>
      </c>
      <c r="B40" s="9" t="s">
        <v>254</v>
      </c>
      <c r="C40" s="9" t="s">
        <v>255</v>
      </c>
      <c r="D40" s="9" t="s">
        <v>127</v>
      </c>
      <c r="E40" s="9" t="s">
        <v>128</v>
      </c>
      <c r="F40" s="9" t="s">
        <v>207</v>
      </c>
      <c r="G40" s="9" t="s">
        <v>208</v>
      </c>
      <c r="H40" s="6">
        <v>800000</v>
      </c>
      <c r="I40" s="6">
        <v>800000</v>
      </c>
      <c r="J40" s="50"/>
      <c r="K40" s="50"/>
      <c r="L40" s="6">
        <v>800000</v>
      </c>
      <c r="M40" s="50"/>
      <c r="N40" s="6"/>
      <c r="O40" s="6"/>
      <c r="P40" s="6"/>
      <c r="Q40" s="6"/>
      <c r="R40" s="6"/>
      <c r="S40" s="6"/>
      <c r="T40" s="6"/>
      <c r="U40" s="6"/>
      <c r="V40" s="6"/>
      <c r="W40" s="6"/>
    </row>
    <row r="41" spans="1:23" ht="20.25" customHeight="1">
      <c r="A41" s="49" t="s">
        <v>69</v>
      </c>
      <c r="B41" s="9" t="s">
        <v>254</v>
      </c>
      <c r="C41" s="9" t="s">
        <v>255</v>
      </c>
      <c r="D41" s="9" t="s">
        <v>127</v>
      </c>
      <c r="E41" s="9" t="s">
        <v>128</v>
      </c>
      <c r="F41" s="9" t="s">
        <v>207</v>
      </c>
      <c r="G41" s="9" t="s">
        <v>208</v>
      </c>
      <c r="H41" s="6">
        <v>1056240</v>
      </c>
      <c r="I41" s="6">
        <v>1056240</v>
      </c>
      <c r="J41" s="50"/>
      <c r="K41" s="50"/>
      <c r="L41" s="6">
        <v>1056240</v>
      </c>
      <c r="M41" s="50"/>
      <c r="N41" s="6"/>
      <c r="O41" s="6"/>
      <c r="P41" s="6"/>
      <c r="Q41" s="6"/>
      <c r="R41" s="6"/>
      <c r="S41" s="6"/>
      <c r="T41" s="6"/>
      <c r="U41" s="6"/>
      <c r="V41" s="6"/>
      <c r="W41" s="6"/>
    </row>
    <row r="42" spans="1:23" ht="17.25" customHeight="1">
      <c r="A42" s="148" t="s">
        <v>175</v>
      </c>
      <c r="B42" s="149"/>
      <c r="C42" s="149"/>
      <c r="D42" s="149"/>
      <c r="E42" s="149"/>
      <c r="F42" s="149"/>
      <c r="G42" s="150"/>
      <c r="H42" s="6">
        <v>12388323.92</v>
      </c>
      <c r="I42" s="6">
        <v>12388323.92</v>
      </c>
      <c r="J42" s="6"/>
      <c r="K42" s="6"/>
      <c r="L42" s="6">
        <v>12388323.92</v>
      </c>
      <c r="M42" s="6"/>
      <c r="N42" s="6"/>
      <c r="O42" s="6"/>
      <c r="P42" s="6"/>
      <c r="Q42" s="6"/>
      <c r="R42" s="6"/>
      <c r="S42" s="6"/>
      <c r="T42" s="6"/>
      <c r="U42" s="6"/>
      <c r="V42" s="6"/>
      <c r="W42" s="6"/>
    </row>
  </sheetData>
  <mergeCells count="30">
    <mergeCell ref="A2:W2"/>
    <mergeCell ref="A3:G3"/>
    <mergeCell ref="A4:A7"/>
    <mergeCell ref="B4:B7"/>
    <mergeCell ref="C4:C7"/>
    <mergeCell ref="D4:D7"/>
    <mergeCell ref="E4:E7"/>
    <mergeCell ref="F4:F7"/>
    <mergeCell ref="G4:G7"/>
    <mergeCell ref="I5:M5"/>
    <mergeCell ref="Q5:Q7"/>
    <mergeCell ref="R5:W5"/>
    <mergeCell ref="P6:P7"/>
    <mergeCell ref="N5:P5"/>
    <mergeCell ref="I6:I7"/>
    <mergeCell ref="A42:G42"/>
    <mergeCell ref="H4:W4"/>
    <mergeCell ref="H5:H7"/>
    <mergeCell ref="J6:J7"/>
    <mergeCell ref="K6:K7"/>
    <mergeCell ref="L6:L7"/>
    <mergeCell ref="M6:M7"/>
    <mergeCell ref="R6:R7"/>
    <mergeCell ref="S6:S7"/>
    <mergeCell ref="T6:T7"/>
    <mergeCell ref="U6:U7"/>
    <mergeCell ref="V6:V7"/>
    <mergeCell ref="W6:W7"/>
    <mergeCell ref="N6:N7"/>
    <mergeCell ref="O6:O7"/>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26"/>
  <sheetViews>
    <sheetView showZeros="0" workbookViewId="0">
      <selection activeCell="C12" sqref="C12"/>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7"/>
      <c r="E1" s="51"/>
      <c r="F1" s="51"/>
      <c r="G1" s="51"/>
      <c r="H1" s="51"/>
      <c r="U1" s="27"/>
      <c r="W1" s="3" t="s">
        <v>256</v>
      </c>
    </row>
    <row r="2" spans="1:23" ht="46.5" customHeight="1">
      <c r="A2" s="159" t="str">
        <f>"2026"&amp;"年部门项目支出预算表"</f>
        <v>2026年部门项目支出预算表</v>
      </c>
      <c r="B2" s="159"/>
      <c r="C2" s="159"/>
      <c r="D2" s="159"/>
      <c r="E2" s="159"/>
      <c r="F2" s="159"/>
      <c r="G2" s="159"/>
      <c r="H2" s="159"/>
      <c r="I2" s="159"/>
      <c r="J2" s="159"/>
      <c r="K2" s="159"/>
      <c r="L2" s="159"/>
      <c r="M2" s="159"/>
      <c r="N2" s="159"/>
      <c r="O2" s="159"/>
      <c r="P2" s="159"/>
      <c r="Q2" s="159"/>
      <c r="R2" s="159"/>
      <c r="S2" s="159"/>
      <c r="T2" s="159"/>
      <c r="U2" s="159"/>
      <c r="V2" s="159"/>
      <c r="W2" s="159"/>
    </row>
    <row r="3" spans="1:23" ht="13.5" customHeight="1">
      <c r="A3" s="160" t="str">
        <f>"单位名称："&amp;"昆明市供销合作社联合社"</f>
        <v>单位名称：昆明市供销合作社联合社</v>
      </c>
      <c r="B3" s="174"/>
      <c r="C3" s="174"/>
      <c r="D3" s="174"/>
      <c r="E3" s="174"/>
      <c r="F3" s="174"/>
      <c r="G3" s="174"/>
      <c r="H3" s="174"/>
      <c r="I3" s="45"/>
      <c r="J3" s="45"/>
      <c r="K3" s="45"/>
      <c r="L3" s="45"/>
      <c r="M3" s="45"/>
      <c r="N3" s="45"/>
      <c r="O3" s="45"/>
      <c r="P3" s="45"/>
      <c r="Q3" s="45"/>
      <c r="U3" s="27"/>
      <c r="W3" s="52" t="s">
        <v>1</v>
      </c>
    </row>
    <row r="4" spans="1:23" ht="21.75" customHeight="1">
      <c r="A4" s="156" t="s">
        <v>257</v>
      </c>
      <c r="B4" s="169" t="s">
        <v>185</v>
      </c>
      <c r="C4" s="156" t="s">
        <v>186</v>
      </c>
      <c r="D4" s="156" t="s">
        <v>258</v>
      </c>
      <c r="E4" s="169" t="s">
        <v>187</v>
      </c>
      <c r="F4" s="169" t="s">
        <v>188</v>
      </c>
      <c r="G4" s="169" t="s">
        <v>189</v>
      </c>
      <c r="H4" s="169" t="s">
        <v>190</v>
      </c>
      <c r="I4" s="175" t="s">
        <v>54</v>
      </c>
      <c r="J4" s="165" t="s">
        <v>259</v>
      </c>
      <c r="K4" s="136"/>
      <c r="L4" s="136"/>
      <c r="M4" s="137"/>
      <c r="N4" s="165" t="s">
        <v>193</v>
      </c>
      <c r="O4" s="136"/>
      <c r="P4" s="137"/>
      <c r="Q4" s="169" t="s">
        <v>60</v>
      </c>
      <c r="R4" s="165" t="s">
        <v>61</v>
      </c>
      <c r="S4" s="136"/>
      <c r="T4" s="136"/>
      <c r="U4" s="136"/>
      <c r="V4" s="136"/>
      <c r="W4" s="137"/>
    </row>
    <row r="5" spans="1:23" ht="21.75" customHeight="1">
      <c r="A5" s="162"/>
      <c r="B5" s="154"/>
      <c r="C5" s="162"/>
      <c r="D5" s="162"/>
      <c r="E5" s="172"/>
      <c r="F5" s="172"/>
      <c r="G5" s="172"/>
      <c r="H5" s="172"/>
      <c r="I5" s="154"/>
      <c r="J5" s="170" t="s">
        <v>57</v>
      </c>
      <c r="K5" s="133"/>
      <c r="L5" s="169" t="s">
        <v>58</v>
      </c>
      <c r="M5" s="169" t="s">
        <v>59</v>
      </c>
      <c r="N5" s="169" t="s">
        <v>57</v>
      </c>
      <c r="O5" s="169" t="s">
        <v>58</v>
      </c>
      <c r="P5" s="169" t="s">
        <v>59</v>
      </c>
      <c r="Q5" s="172"/>
      <c r="R5" s="169" t="s">
        <v>56</v>
      </c>
      <c r="S5" s="169" t="s">
        <v>63</v>
      </c>
      <c r="T5" s="169" t="s">
        <v>199</v>
      </c>
      <c r="U5" s="169" t="s">
        <v>65</v>
      </c>
      <c r="V5" s="169" t="s">
        <v>66</v>
      </c>
      <c r="W5" s="169" t="s">
        <v>67</v>
      </c>
    </row>
    <row r="6" spans="1:23" ht="21" customHeight="1">
      <c r="A6" s="154"/>
      <c r="B6" s="154"/>
      <c r="C6" s="154"/>
      <c r="D6" s="154"/>
      <c r="E6" s="154"/>
      <c r="F6" s="154"/>
      <c r="G6" s="154"/>
      <c r="H6" s="154"/>
      <c r="I6" s="154"/>
      <c r="J6" s="171" t="s">
        <v>56</v>
      </c>
      <c r="K6" s="134"/>
      <c r="L6" s="154"/>
      <c r="M6" s="154"/>
      <c r="N6" s="154"/>
      <c r="O6" s="154"/>
      <c r="P6" s="154"/>
      <c r="Q6" s="154"/>
      <c r="R6" s="154"/>
      <c r="S6" s="154"/>
      <c r="T6" s="154"/>
      <c r="U6" s="154"/>
      <c r="V6" s="154"/>
      <c r="W6" s="154"/>
    </row>
    <row r="7" spans="1:23" ht="39.75" customHeight="1">
      <c r="A7" s="157"/>
      <c r="B7" s="139"/>
      <c r="C7" s="157"/>
      <c r="D7" s="157"/>
      <c r="E7" s="173"/>
      <c r="F7" s="173"/>
      <c r="G7" s="173"/>
      <c r="H7" s="173"/>
      <c r="I7" s="139"/>
      <c r="J7" s="54" t="s">
        <v>56</v>
      </c>
      <c r="K7" s="54" t="s">
        <v>260</v>
      </c>
      <c r="L7" s="173"/>
      <c r="M7" s="173"/>
      <c r="N7" s="173"/>
      <c r="O7" s="173"/>
      <c r="P7" s="173"/>
      <c r="Q7" s="173"/>
      <c r="R7" s="173"/>
      <c r="S7" s="173"/>
      <c r="T7" s="173"/>
      <c r="U7" s="139"/>
      <c r="V7" s="173"/>
      <c r="W7" s="173"/>
    </row>
    <row r="8" spans="1:23" ht="15" customHeight="1">
      <c r="A8" s="55">
        <v>1</v>
      </c>
      <c r="B8" s="55">
        <v>2</v>
      </c>
      <c r="C8" s="55">
        <v>3</v>
      </c>
      <c r="D8" s="55">
        <v>4</v>
      </c>
      <c r="E8" s="55">
        <v>5</v>
      </c>
      <c r="F8" s="55">
        <v>6</v>
      </c>
      <c r="G8" s="55">
        <v>7</v>
      </c>
      <c r="H8" s="55">
        <v>8</v>
      </c>
      <c r="I8" s="55">
        <v>9</v>
      </c>
      <c r="J8" s="55">
        <v>10</v>
      </c>
      <c r="K8" s="55">
        <v>11</v>
      </c>
      <c r="L8" s="48">
        <v>12</v>
      </c>
      <c r="M8" s="48">
        <v>13</v>
      </c>
      <c r="N8" s="48">
        <v>14</v>
      </c>
      <c r="O8" s="48">
        <v>15</v>
      </c>
      <c r="P8" s="48">
        <v>16</v>
      </c>
      <c r="Q8" s="48">
        <v>17</v>
      </c>
      <c r="R8" s="48">
        <v>18</v>
      </c>
      <c r="S8" s="48">
        <v>19</v>
      </c>
      <c r="T8" s="48">
        <v>20</v>
      </c>
      <c r="U8" s="55">
        <v>21</v>
      </c>
      <c r="V8" s="48">
        <v>22</v>
      </c>
      <c r="W8" s="55">
        <v>23</v>
      </c>
    </row>
    <row r="9" spans="1:23" ht="21.75" customHeight="1">
      <c r="A9" s="24" t="s">
        <v>261</v>
      </c>
      <c r="B9" s="24" t="s">
        <v>262</v>
      </c>
      <c r="C9" s="24" t="s">
        <v>263</v>
      </c>
      <c r="D9" s="24" t="s">
        <v>69</v>
      </c>
      <c r="E9" s="24" t="s">
        <v>111</v>
      </c>
      <c r="F9" s="24" t="s">
        <v>112</v>
      </c>
      <c r="G9" s="24" t="s">
        <v>227</v>
      </c>
      <c r="H9" s="24" t="s">
        <v>228</v>
      </c>
      <c r="I9" s="6">
        <v>46800</v>
      </c>
      <c r="J9" s="6">
        <v>46800</v>
      </c>
      <c r="K9" s="6">
        <v>46800</v>
      </c>
      <c r="L9" s="6"/>
      <c r="M9" s="6"/>
      <c r="N9" s="6"/>
      <c r="O9" s="6"/>
      <c r="P9" s="6"/>
      <c r="Q9" s="6"/>
      <c r="R9" s="6"/>
      <c r="S9" s="6"/>
      <c r="T9" s="6"/>
      <c r="U9" s="6"/>
      <c r="V9" s="6"/>
      <c r="W9" s="6"/>
    </row>
    <row r="10" spans="1:23" ht="21.75" customHeight="1">
      <c r="A10" s="24" t="s">
        <v>264</v>
      </c>
      <c r="B10" s="24" t="s">
        <v>265</v>
      </c>
      <c r="C10" s="24" t="s">
        <v>266</v>
      </c>
      <c r="D10" s="24" t="s">
        <v>69</v>
      </c>
      <c r="E10" s="24" t="s">
        <v>127</v>
      </c>
      <c r="F10" s="24" t="s">
        <v>128</v>
      </c>
      <c r="G10" s="24" t="s">
        <v>238</v>
      </c>
      <c r="H10" s="24" t="s">
        <v>239</v>
      </c>
      <c r="I10" s="6">
        <v>12000</v>
      </c>
      <c r="J10" s="6">
        <v>12000</v>
      </c>
      <c r="K10" s="6">
        <v>12000</v>
      </c>
      <c r="L10" s="6"/>
      <c r="M10" s="6"/>
      <c r="N10" s="6"/>
      <c r="O10" s="6"/>
      <c r="P10" s="6"/>
      <c r="Q10" s="6"/>
      <c r="R10" s="6"/>
      <c r="S10" s="6"/>
      <c r="T10" s="6"/>
      <c r="U10" s="6"/>
      <c r="V10" s="6"/>
      <c r="W10" s="6"/>
    </row>
    <row r="11" spans="1:23" ht="21.75" customHeight="1">
      <c r="A11" s="24" t="s">
        <v>264</v>
      </c>
      <c r="B11" s="24" t="s">
        <v>265</v>
      </c>
      <c r="C11" s="24" t="s">
        <v>266</v>
      </c>
      <c r="D11" s="24" t="s">
        <v>69</v>
      </c>
      <c r="E11" s="24" t="s">
        <v>127</v>
      </c>
      <c r="F11" s="24" t="s">
        <v>128</v>
      </c>
      <c r="G11" s="24" t="s">
        <v>267</v>
      </c>
      <c r="H11" s="24" t="s">
        <v>268</v>
      </c>
      <c r="I11" s="6">
        <v>38000</v>
      </c>
      <c r="J11" s="6">
        <v>38000</v>
      </c>
      <c r="K11" s="6">
        <v>38000</v>
      </c>
      <c r="L11" s="6"/>
      <c r="M11" s="6"/>
      <c r="N11" s="6"/>
      <c r="O11" s="6"/>
      <c r="P11" s="6"/>
      <c r="Q11" s="6"/>
      <c r="R11" s="6"/>
      <c r="S11" s="6"/>
      <c r="T11" s="6"/>
      <c r="U11" s="6"/>
      <c r="V11" s="6"/>
      <c r="W11" s="6"/>
    </row>
    <row r="12" spans="1:23" ht="21.75" customHeight="1">
      <c r="A12" s="24" t="s">
        <v>264</v>
      </c>
      <c r="B12" s="24" t="s">
        <v>269</v>
      </c>
      <c r="C12" s="24" t="s">
        <v>270</v>
      </c>
      <c r="D12" s="24" t="s">
        <v>69</v>
      </c>
      <c r="E12" s="24" t="s">
        <v>129</v>
      </c>
      <c r="F12" s="24" t="s">
        <v>130</v>
      </c>
      <c r="G12" s="24" t="s">
        <v>271</v>
      </c>
      <c r="H12" s="24" t="s">
        <v>272</v>
      </c>
      <c r="I12" s="6">
        <v>500000</v>
      </c>
      <c r="J12" s="6">
        <v>500000</v>
      </c>
      <c r="K12" s="6">
        <v>500000</v>
      </c>
      <c r="L12" s="6"/>
      <c r="M12" s="6"/>
      <c r="N12" s="6"/>
      <c r="O12" s="6"/>
      <c r="P12" s="6"/>
      <c r="Q12" s="6"/>
      <c r="R12" s="6"/>
      <c r="S12" s="6"/>
      <c r="T12" s="6"/>
      <c r="U12" s="6"/>
      <c r="V12" s="6"/>
      <c r="W12" s="6"/>
    </row>
    <row r="13" spans="1:23" ht="21.75" customHeight="1">
      <c r="A13" s="24" t="s">
        <v>264</v>
      </c>
      <c r="B13" s="24" t="s">
        <v>269</v>
      </c>
      <c r="C13" s="24" t="s">
        <v>270</v>
      </c>
      <c r="D13" s="24" t="s">
        <v>69</v>
      </c>
      <c r="E13" s="24" t="s">
        <v>129</v>
      </c>
      <c r="F13" s="24" t="s">
        <v>130</v>
      </c>
      <c r="G13" s="24" t="s">
        <v>271</v>
      </c>
      <c r="H13" s="24" t="s">
        <v>272</v>
      </c>
      <c r="I13" s="6">
        <v>3000000</v>
      </c>
      <c r="J13" s="6">
        <v>3000000</v>
      </c>
      <c r="K13" s="6">
        <v>3000000</v>
      </c>
      <c r="L13" s="6"/>
      <c r="M13" s="6"/>
      <c r="N13" s="6"/>
      <c r="O13" s="6"/>
      <c r="P13" s="6"/>
      <c r="Q13" s="6"/>
      <c r="R13" s="6"/>
      <c r="S13" s="6"/>
      <c r="T13" s="6"/>
      <c r="U13" s="6"/>
      <c r="V13" s="6"/>
      <c r="W13" s="6"/>
    </row>
    <row r="14" spans="1:23" ht="21.75" customHeight="1">
      <c r="A14" s="24" t="s">
        <v>264</v>
      </c>
      <c r="B14" s="24" t="s">
        <v>273</v>
      </c>
      <c r="C14" s="24" t="s">
        <v>274</v>
      </c>
      <c r="D14" s="24" t="s">
        <v>69</v>
      </c>
      <c r="E14" s="24" t="s">
        <v>129</v>
      </c>
      <c r="F14" s="24" t="s">
        <v>130</v>
      </c>
      <c r="G14" s="24" t="s">
        <v>271</v>
      </c>
      <c r="H14" s="24" t="s">
        <v>272</v>
      </c>
      <c r="I14" s="6">
        <v>1500000</v>
      </c>
      <c r="J14" s="6">
        <v>1500000</v>
      </c>
      <c r="K14" s="6">
        <v>1500000</v>
      </c>
      <c r="L14" s="6"/>
      <c r="M14" s="6"/>
      <c r="N14" s="6"/>
      <c r="O14" s="6"/>
      <c r="P14" s="6"/>
      <c r="Q14" s="6"/>
      <c r="R14" s="6"/>
      <c r="S14" s="6"/>
      <c r="T14" s="6"/>
      <c r="U14" s="6"/>
      <c r="V14" s="6"/>
      <c r="W14" s="6"/>
    </row>
    <row r="15" spans="1:23" ht="21.75" customHeight="1">
      <c r="A15" s="24" t="s">
        <v>264</v>
      </c>
      <c r="B15" s="24" t="s">
        <v>275</v>
      </c>
      <c r="C15" s="24" t="s">
        <v>276</v>
      </c>
      <c r="D15" s="24" t="s">
        <v>69</v>
      </c>
      <c r="E15" s="24" t="s">
        <v>129</v>
      </c>
      <c r="F15" s="24" t="s">
        <v>130</v>
      </c>
      <c r="G15" s="24" t="s">
        <v>277</v>
      </c>
      <c r="H15" s="24" t="s">
        <v>81</v>
      </c>
      <c r="I15" s="6">
        <v>60000</v>
      </c>
      <c r="J15" s="6">
        <v>60000</v>
      </c>
      <c r="K15" s="6">
        <v>60000</v>
      </c>
      <c r="L15" s="6"/>
      <c r="M15" s="6"/>
      <c r="N15" s="6"/>
      <c r="O15" s="6"/>
      <c r="P15" s="6"/>
      <c r="Q15" s="6"/>
      <c r="R15" s="6"/>
      <c r="S15" s="6"/>
      <c r="T15" s="6"/>
      <c r="U15" s="6"/>
      <c r="V15" s="6"/>
      <c r="W15" s="6"/>
    </row>
    <row r="16" spans="1:23" ht="21.75" customHeight="1">
      <c r="A16" s="24" t="s">
        <v>264</v>
      </c>
      <c r="B16" s="24" t="s">
        <v>275</v>
      </c>
      <c r="C16" s="24" t="s">
        <v>276</v>
      </c>
      <c r="D16" s="24" t="s">
        <v>69</v>
      </c>
      <c r="E16" s="24" t="s">
        <v>129</v>
      </c>
      <c r="F16" s="24" t="s">
        <v>130</v>
      </c>
      <c r="G16" s="24" t="s">
        <v>277</v>
      </c>
      <c r="H16" s="24" t="s">
        <v>81</v>
      </c>
      <c r="I16" s="6">
        <v>60000</v>
      </c>
      <c r="J16" s="6">
        <v>60000</v>
      </c>
      <c r="K16" s="6">
        <v>60000</v>
      </c>
      <c r="L16" s="6"/>
      <c r="M16" s="6"/>
      <c r="N16" s="6"/>
      <c r="O16" s="6"/>
      <c r="P16" s="6"/>
      <c r="Q16" s="6"/>
      <c r="R16" s="6"/>
      <c r="S16" s="6"/>
      <c r="T16" s="6"/>
      <c r="U16" s="6"/>
      <c r="V16" s="6"/>
      <c r="W16" s="6"/>
    </row>
    <row r="17" spans="1:23" ht="21.75" customHeight="1">
      <c r="A17" s="24" t="s">
        <v>264</v>
      </c>
      <c r="B17" s="24" t="s">
        <v>275</v>
      </c>
      <c r="C17" s="24" t="s">
        <v>276</v>
      </c>
      <c r="D17" s="24" t="s">
        <v>69</v>
      </c>
      <c r="E17" s="24" t="s">
        <v>129</v>
      </c>
      <c r="F17" s="24" t="s">
        <v>130</v>
      </c>
      <c r="G17" s="24" t="s">
        <v>277</v>
      </c>
      <c r="H17" s="24" t="s">
        <v>81</v>
      </c>
      <c r="I17" s="6">
        <v>60000</v>
      </c>
      <c r="J17" s="6">
        <v>60000</v>
      </c>
      <c r="K17" s="6">
        <v>60000</v>
      </c>
      <c r="L17" s="6"/>
      <c r="M17" s="6"/>
      <c r="N17" s="6"/>
      <c r="O17" s="6"/>
      <c r="P17" s="6"/>
      <c r="Q17" s="6"/>
      <c r="R17" s="6"/>
      <c r="S17" s="6"/>
      <c r="T17" s="6"/>
      <c r="U17" s="6"/>
      <c r="V17" s="6"/>
      <c r="W17" s="6"/>
    </row>
    <row r="18" spans="1:23" ht="21.75" customHeight="1">
      <c r="A18" s="24" t="s">
        <v>264</v>
      </c>
      <c r="B18" s="24" t="s">
        <v>275</v>
      </c>
      <c r="C18" s="24" t="s">
        <v>276</v>
      </c>
      <c r="D18" s="24" t="s">
        <v>69</v>
      </c>
      <c r="E18" s="24" t="s">
        <v>129</v>
      </c>
      <c r="F18" s="24" t="s">
        <v>130</v>
      </c>
      <c r="G18" s="24" t="s">
        <v>277</v>
      </c>
      <c r="H18" s="24" t="s">
        <v>81</v>
      </c>
      <c r="I18" s="6">
        <v>60000</v>
      </c>
      <c r="J18" s="6">
        <v>60000</v>
      </c>
      <c r="K18" s="6">
        <v>60000</v>
      </c>
      <c r="L18" s="6"/>
      <c r="M18" s="6"/>
      <c r="N18" s="6"/>
      <c r="O18" s="6"/>
      <c r="P18" s="6"/>
      <c r="Q18" s="6"/>
      <c r="R18" s="6"/>
      <c r="S18" s="6"/>
      <c r="T18" s="6"/>
      <c r="U18" s="6"/>
      <c r="V18" s="6"/>
      <c r="W18" s="6"/>
    </row>
    <row r="19" spans="1:23" ht="21.75" customHeight="1">
      <c r="A19" s="24" t="s">
        <v>264</v>
      </c>
      <c r="B19" s="24" t="s">
        <v>275</v>
      </c>
      <c r="C19" s="24" t="s">
        <v>276</v>
      </c>
      <c r="D19" s="24" t="s">
        <v>69</v>
      </c>
      <c r="E19" s="24" t="s">
        <v>129</v>
      </c>
      <c r="F19" s="24" t="s">
        <v>130</v>
      </c>
      <c r="G19" s="24" t="s">
        <v>277</v>
      </c>
      <c r="H19" s="24" t="s">
        <v>81</v>
      </c>
      <c r="I19" s="6">
        <v>70000</v>
      </c>
      <c r="J19" s="6">
        <v>70000</v>
      </c>
      <c r="K19" s="6">
        <v>70000</v>
      </c>
      <c r="L19" s="6"/>
      <c r="M19" s="6"/>
      <c r="N19" s="6"/>
      <c r="O19" s="6"/>
      <c r="P19" s="6"/>
      <c r="Q19" s="6"/>
      <c r="R19" s="6"/>
      <c r="S19" s="6"/>
      <c r="T19" s="6"/>
      <c r="U19" s="6"/>
      <c r="V19" s="6"/>
      <c r="W19" s="6"/>
    </row>
    <row r="20" spans="1:23" ht="21.75" customHeight="1">
      <c r="A20" s="24" t="s">
        <v>264</v>
      </c>
      <c r="B20" s="24" t="s">
        <v>275</v>
      </c>
      <c r="C20" s="24" t="s">
        <v>276</v>
      </c>
      <c r="D20" s="24" t="s">
        <v>69</v>
      </c>
      <c r="E20" s="24" t="s">
        <v>129</v>
      </c>
      <c r="F20" s="24" t="s">
        <v>130</v>
      </c>
      <c r="G20" s="24" t="s">
        <v>277</v>
      </c>
      <c r="H20" s="24" t="s">
        <v>81</v>
      </c>
      <c r="I20" s="6">
        <v>60000</v>
      </c>
      <c r="J20" s="6">
        <v>60000</v>
      </c>
      <c r="K20" s="6">
        <v>60000</v>
      </c>
      <c r="L20" s="6"/>
      <c r="M20" s="6"/>
      <c r="N20" s="6"/>
      <c r="O20" s="6"/>
      <c r="P20" s="6"/>
      <c r="Q20" s="6"/>
      <c r="R20" s="6"/>
      <c r="S20" s="6"/>
      <c r="T20" s="6"/>
      <c r="U20" s="6"/>
      <c r="V20" s="6"/>
      <c r="W20" s="6"/>
    </row>
    <row r="21" spans="1:23" ht="21.75" customHeight="1">
      <c r="A21" s="24" t="s">
        <v>264</v>
      </c>
      <c r="B21" s="24" t="s">
        <v>275</v>
      </c>
      <c r="C21" s="24" t="s">
        <v>276</v>
      </c>
      <c r="D21" s="24" t="s">
        <v>69</v>
      </c>
      <c r="E21" s="24" t="s">
        <v>129</v>
      </c>
      <c r="F21" s="24" t="s">
        <v>130</v>
      </c>
      <c r="G21" s="24" t="s">
        <v>277</v>
      </c>
      <c r="H21" s="24" t="s">
        <v>81</v>
      </c>
      <c r="I21" s="6">
        <v>60000</v>
      </c>
      <c r="J21" s="6">
        <v>60000</v>
      </c>
      <c r="K21" s="6">
        <v>60000</v>
      </c>
      <c r="L21" s="6"/>
      <c r="M21" s="6"/>
      <c r="N21" s="6"/>
      <c r="O21" s="6"/>
      <c r="P21" s="6"/>
      <c r="Q21" s="6"/>
      <c r="R21" s="6"/>
      <c r="S21" s="6"/>
      <c r="T21" s="6"/>
      <c r="U21" s="6"/>
      <c r="V21" s="6"/>
      <c r="W21" s="6"/>
    </row>
    <row r="22" spans="1:23" ht="21.75" customHeight="1">
      <c r="A22" s="24" t="s">
        <v>264</v>
      </c>
      <c r="B22" s="24" t="s">
        <v>275</v>
      </c>
      <c r="C22" s="24" t="s">
        <v>276</v>
      </c>
      <c r="D22" s="24" t="s">
        <v>69</v>
      </c>
      <c r="E22" s="24" t="s">
        <v>129</v>
      </c>
      <c r="F22" s="24" t="s">
        <v>130</v>
      </c>
      <c r="G22" s="24" t="s">
        <v>277</v>
      </c>
      <c r="H22" s="24" t="s">
        <v>81</v>
      </c>
      <c r="I22" s="6">
        <v>60000</v>
      </c>
      <c r="J22" s="6">
        <v>60000</v>
      </c>
      <c r="K22" s="6">
        <v>60000</v>
      </c>
      <c r="L22" s="6"/>
      <c r="M22" s="6"/>
      <c r="N22" s="6"/>
      <c r="O22" s="6"/>
      <c r="P22" s="6"/>
      <c r="Q22" s="6"/>
      <c r="R22" s="6"/>
      <c r="S22" s="6"/>
      <c r="T22" s="6"/>
      <c r="U22" s="6"/>
      <c r="V22" s="6"/>
      <c r="W22" s="6"/>
    </row>
    <row r="23" spans="1:23" ht="21.75" customHeight="1">
      <c r="A23" s="24" t="s">
        <v>264</v>
      </c>
      <c r="B23" s="24" t="s">
        <v>275</v>
      </c>
      <c r="C23" s="24" t="s">
        <v>276</v>
      </c>
      <c r="D23" s="24" t="s">
        <v>69</v>
      </c>
      <c r="E23" s="24" t="s">
        <v>129</v>
      </c>
      <c r="F23" s="24" t="s">
        <v>130</v>
      </c>
      <c r="G23" s="24" t="s">
        <v>277</v>
      </c>
      <c r="H23" s="24" t="s">
        <v>81</v>
      </c>
      <c r="I23" s="6">
        <v>60000</v>
      </c>
      <c r="J23" s="6">
        <v>60000</v>
      </c>
      <c r="K23" s="6">
        <v>60000</v>
      </c>
      <c r="L23" s="6"/>
      <c r="M23" s="6"/>
      <c r="N23" s="6"/>
      <c r="O23" s="6"/>
      <c r="P23" s="6"/>
      <c r="Q23" s="6"/>
      <c r="R23" s="6"/>
      <c r="S23" s="6"/>
      <c r="T23" s="6"/>
      <c r="U23" s="6"/>
      <c r="V23" s="6"/>
      <c r="W23" s="6"/>
    </row>
    <row r="24" spans="1:23" ht="21.75" customHeight="1">
      <c r="A24" s="24" t="s">
        <v>264</v>
      </c>
      <c r="B24" s="24" t="s">
        <v>275</v>
      </c>
      <c r="C24" s="24" t="s">
        <v>276</v>
      </c>
      <c r="D24" s="24" t="s">
        <v>69</v>
      </c>
      <c r="E24" s="24" t="s">
        <v>129</v>
      </c>
      <c r="F24" s="24" t="s">
        <v>130</v>
      </c>
      <c r="G24" s="24" t="s">
        <v>277</v>
      </c>
      <c r="H24" s="24" t="s">
        <v>81</v>
      </c>
      <c r="I24" s="6">
        <v>60000</v>
      </c>
      <c r="J24" s="6">
        <v>60000</v>
      </c>
      <c r="K24" s="6">
        <v>60000</v>
      </c>
      <c r="L24" s="6"/>
      <c r="M24" s="6"/>
      <c r="N24" s="6"/>
      <c r="O24" s="6"/>
      <c r="P24" s="6"/>
      <c r="Q24" s="6"/>
      <c r="R24" s="6"/>
      <c r="S24" s="6"/>
      <c r="T24" s="6"/>
      <c r="U24" s="6"/>
      <c r="V24" s="6"/>
      <c r="W24" s="6"/>
    </row>
    <row r="25" spans="1:23" ht="21.75" customHeight="1">
      <c r="A25" s="24" t="s">
        <v>264</v>
      </c>
      <c r="B25" s="24" t="s">
        <v>275</v>
      </c>
      <c r="C25" s="24" t="s">
        <v>276</v>
      </c>
      <c r="D25" s="24" t="s">
        <v>69</v>
      </c>
      <c r="E25" s="24" t="s">
        <v>129</v>
      </c>
      <c r="F25" s="24" t="s">
        <v>130</v>
      </c>
      <c r="G25" s="24" t="s">
        <v>277</v>
      </c>
      <c r="H25" s="24" t="s">
        <v>81</v>
      </c>
      <c r="I25" s="6">
        <v>60000</v>
      </c>
      <c r="J25" s="6">
        <v>60000</v>
      </c>
      <c r="K25" s="6">
        <v>60000</v>
      </c>
      <c r="L25" s="6"/>
      <c r="M25" s="6"/>
      <c r="N25" s="6"/>
      <c r="O25" s="6"/>
      <c r="P25" s="6"/>
      <c r="Q25" s="6"/>
      <c r="R25" s="6"/>
      <c r="S25" s="6"/>
      <c r="T25" s="6"/>
      <c r="U25" s="6"/>
      <c r="V25" s="6"/>
      <c r="W25" s="6"/>
    </row>
    <row r="26" spans="1:23" ht="18.75" customHeight="1">
      <c r="A26" s="148" t="s">
        <v>175</v>
      </c>
      <c r="B26" s="168"/>
      <c r="C26" s="168"/>
      <c r="D26" s="168"/>
      <c r="E26" s="168"/>
      <c r="F26" s="168"/>
      <c r="G26" s="168"/>
      <c r="H26" s="117"/>
      <c r="I26" s="6">
        <v>5766800</v>
      </c>
      <c r="J26" s="6">
        <v>5766800</v>
      </c>
      <c r="K26" s="6">
        <v>5766800</v>
      </c>
      <c r="L26" s="6"/>
      <c r="M26" s="6"/>
      <c r="N26" s="6"/>
      <c r="O26" s="6"/>
      <c r="P26" s="6"/>
      <c r="Q26" s="6"/>
      <c r="R26" s="6"/>
      <c r="S26" s="6"/>
      <c r="T26" s="6"/>
      <c r="U26" s="6"/>
      <c r="V26" s="6"/>
      <c r="W26" s="6"/>
    </row>
  </sheetData>
  <mergeCells count="28">
    <mergeCell ref="Q4:Q7"/>
    <mergeCell ref="R4:W4"/>
    <mergeCell ref="R5:R7"/>
    <mergeCell ref="S5:S7"/>
    <mergeCell ref="T5:T7"/>
    <mergeCell ref="V5:V7"/>
    <mergeCell ref="W5:W7"/>
    <mergeCell ref="J4:M4"/>
    <mergeCell ref="N4:P4"/>
    <mergeCell ref="N5:N7"/>
    <mergeCell ref="O5:O7"/>
    <mergeCell ref="P5:P7"/>
    <mergeCell ref="A26:H26"/>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36"/>
  <sheetViews>
    <sheetView showZeros="0" topLeftCell="A4" workbookViewId="0">
      <selection activeCell="B8" sqref="B8:B1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278</v>
      </c>
    </row>
    <row r="2" spans="1:10" ht="39.75" customHeight="1">
      <c r="A2" s="178" t="str">
        <f>"2026"&amp;"年部门项目支出绩效目标表"</f>
        <v>2026年部门项目支出绩效目标表</v>
      </c>
      <c r="B2" s="159"/>
      <c r="C2" s="159"/>
      <c r="D2" s="159"/>
      <c r="E2" s="159"/>
      <c r="F2" s="158"/>
      <c r="G2" s="159"/>
      <c r="H2" s="158"/>
      <c r="I2" s="158"/>
      <c r="J2" s="159"/>
    </row>
    <row r="3" spans="1:10" ht="17.25" customHeight="1">
      <c r="A3" s="160" t="str">
        <f>"单位名称："&amp;"昆明市供销合作社联合社"</f>
        <v>单位名称：昆明市供销合作社联合社</v>
      </c>
      <c r="B3" s="92"/>
      <c r="C3" s="92"/>
      <c r="D3" s="92"/>
      <c r="E3" s="92"/>
      <c r="F3" s="92"/>
      <c r="G3" s="92"/>
      <c r="H3" s="92"/>
    </row>
    <row r="4" spans="1:10" ht="44.25" customHeight="1">
      <c r="A4" s="54" t="s">
        <v>279</v>
      </c>
      <c r="B4" s="54" t="s">
        <v>280</v>
      </c>
      <c r="C4" s="54" t="s">
        <v>281</v>
      </c>
      <c r="D4" s="54" t="s">
        <v>282</v>
      </c>
      <c r="E4" s="54" t="s">
        <v>283</v>
      </c>
      <c r="F4" s="56" t="s">
        <v>284</v>
      </c>
      <c r="G4" s="54" t="s">
        <v>285</v>
      </c>
      <c r="H4" s="56" t="s">
        <v>286</v>
      </c>
      <c r="I4" s="56" t="s">
        <v>287</v>
      </c>
      <c r="J4" s="54" t="s">
        <v>288</v>
      </c>
    </row>
    <row r="5" spans="1:10" ht="18.75" customHeight="1">
      <c r="A5" s="57">
        <v>1</v>
      </c>
      <c r="B5" s="57">
        <v>2</v>
      </c>
      <c r="C5" s="57">
        <v>3</v>
      </c>
      <c r="D5" s="57">
        <v>4</v>
      </c>
      <c r="E5" s="57">
        <v>5</v>
      </c>
      <c r="F5" s="48">
        <v>6</v>
      </c>
      <c r="G5" s="57">
        <v>7</v>
      </c>
      <c r="H5" s="48">
        <v>8</v>
      </c>
      <c r="I5" s="48">
        <v>9</v>
      </c>
      <c r="J5" s="57">
        <v>10</v>
      </c>
    </row>
    <row r="6" spans="1:10" ht="42" customHeight="1">
      <c r="A6" s="25" t="s">
        <v>69</v>
      </c>
      <c r="B6" s="24"/>
      <c r="C6" s="24"/>
      <c r="D6" s="24"/>
      <c r="E6" s="58"/>
      <c r="F6" s="13"/>
      <c r="G6" s="58"/>
      <c r="H6" s="13"/>
      <c r="I6" s="13"/>
      <c r="J6" s="58"/>
    </row>
    <row r="7" spans="1:10" ht="42" customHeight="1">
      <c r="A7" s="34" t="s">
        <v>69</v>
      </c>
      <c r="B7" s="15"/>
      <c r="C7" s="15"/>
      <c r="D7" s="15"/>
      <c r="E7" s="25"/>
      <c r="F7" s="15"/>
      <c r="G7" s="25"/>
      <c r="H7" s="15"/>
      <c r="I7" s="15"/>
      <c r="J7" s="25"/>
    </row>
    <row r="8" spans="1:10" ht="42" customHeight="1">
      <c r="A8" s="176" t="s">
        <v>266</v>
      </c>
      <c r="B8" s="177" t="s">
        <v>289</v>
      </c>
      <c r="C8" s="15" t="s">
        <v>290</v>
      </c>
      <c r="D8" s="15" t="s">
        <v>291</v>
      </c>
      <c r="E8" s="25" t="s">
        <v>292</v>
      </c>
      <c r="F8" s="15" t="s">
        <v>293</v>
      </c>
      <c r="G8" s="25" t="s">
        <v>294</v>
      </c>
      <c r="H8" s="15" t="s">
        <v>295</v>
      </c>
      <c r="I8" s="15" t="s">
        <v>296</v>
      </c>
      <c r="J8" s="25" t="s">
        <v>297</v>
      </c>
    </row>
    <row r="9" spans="1:10" ht="42" customHeight="1">
      <c r="A9" s="176" t="s">
        <v>266</v>
      </c>
      <c r="B9" s="177" t="s">
        <v>289</v>
      </c>
      <c r="C9" s="15" t="s">
        <v>290</v>
      </c>
      <c r="D9" s="15" t="s">
        <v>298</v>
      </c>
      <c r="E9" s="25" t="s">
        <v>299</v>
      </c>
      <c r="F9" s="15" t="s">
        <v>300</v>
      </c>
      <c r="G9" s="25" t="s">
        <v>301</v>
      </c>
      <c r="H9" s="15" t="s">
        <v>302</v>
      </c>
      <c r="I9" s="15" t="s">
        <v>296</v>
      </c>
      <c r="J9" s="25" t="s">
        <v>303</v>
      </c>
    </row>
    <row r="10" spans="1:10" ht="42" customHeight="1">
      <c r="A10" s="176" t="s">
        <v>266</v>
      </c>
      <c r="B10" s="177" t="s">
        <v>289</v>
      </c>
      <c r="C10" s="15" t="s">
        <v>290</v>
      </c>
      <c r="D10" s="15" t="s">
        <v>298</v>
      </c>
      <c r="E10" s="25" t="s">
        <v>304</v>
      </c>
      <c r="F10" s="15" t="s">
        <v>293</v>
      </c>
      <c r="G10" s="25" t="s">
        <v>305</v>
      </c>
      <c r="H10" s="15" t="s">
        <v>302</v>
      </c>
      <c r="I10" s="15" t="s">
        <v>296</v>
      </c>
      <c r="J10" s="25" t="s">
        <v>306</v>
      </c>
    </row>
    <row r="11" spans="1:10" ht="42" customHeight="1">
      <c r="A11" s="176" t="s">
        <v>266</v>
      </c>
      <c r="B11" s="177" t="s">
        <v>289</v>
      </c>
      <c r="C11" s="15" t="s">
        <v>290</v>
      </c>
      <c r="D11" s="15" t="s">
        <v>307</v>
      </c>
      <c r="E11" s="25" t="s">
        <v>308</v>
      </c>
      <c r="F11" s="15" t="s">
        <v>293</v>
      </c>
      <c r="G11" s="25" t="s">
        <v>305</v>
      </c>
      <c r="H11" s="15" t="s">
        <v>302</v>
      </c>
      <c r="I11" s="15" t="s">
        <v>296</v>
      </c>
      <c r="J11" s="25" t="s">
        <v>309</v>
      </c>
    </row>
    <row r="12" spans="1:10" ht="42" customHeight="1">
      <c r="A12" s="176" t="s">
        <v>266</v>
      </c>
      <c r="B12" s="177" t="s">
        <v>289</v>
      </c>
      <c r="C12" s="15" t="s">
        <v>310</v>
      </c>
      <c r="D12" s="15" t="s">
        <v>311</v>
      </c>
      <c r="E12" s="25" t="s">
        <v>312</v>
      </c>
      <c r="F12" s="15" t="s">
        <v>300</v>
      </c>
      <c r="G12" s="25" t="s">
        <v>86</v>
      </c>
      <c r="H12" s="15" t="s">
        <v>313</v>
      </c>
      <c r="I12" s="15" t="s">
        <v>296</v>
      </c>
      <c r="J12" s="25" t="s">
        <v>314</v>
      </c>
    </row>
    <row r="13" spans="1:10" ht="42" customHeight="1">
      <c r="A13" s="176" t="s">
        <v>266</v>
      </c>
      <c r="B13" s="177" t="s">
        <v>289</v>
      </c>
      <c r="C13" s="15" t="s">
        <v>315</v>
      </c>
      <c r="D13" s="15" t="s">
        <v>316</v>
      </c>
      <c r="E13" s="25" t="s">
        <v>316</v>
      </c>
      <c r="F13" s="15" t="s">
        <v>300</v>
      </c>
      <c r="G13" s="25" t="s">
        <v>317</v>
      </c>
      <c r="H13" s="15" t="s">
        <v>302</v>
      </c>
      <c r="I13" s="15" t="s">
        <v>296</v>
      </c>
      <c r="J13" s="25" t="s">
        <v>318</v>
      </c>
    </row>
    <row r="14" spans="1:10" ht="42" customHeight="1">
      <c r="A14" s="176" t="s">
        <v>274</v>
      </c>
      <c r="B14" s="177" t="s">
        <v>319</v>
      </c>
      <c r="C14" s="15" t="s">
        <v>290</v>
      </c>
      <c r="D14" s="15" t="s">
        <v>291</v>
      </c>
      <c r="E14" s="25" t="s">
        <v>320</v>
      </c>
      <c r="F14" s="15" t="s">
        <v>300</v>
      </c>
      <c r="G14" s="25" t="s">
        <v>321</v>
      </c>
      <c r="H14" s="15" t="s">
        <v>322</v>
      </c>
      <c r="I14" s="15" t="s">
        <v>296</v>
      </c>
      <c r="J14" s="25" t="s">
        <v>323</v>
      </c>
    </row>
    <row r="15" spans="1:10" ht="42" customHeight="1">
      <c r="A15" s="176" t="s">
        <v>274</v>
      </c>
      <c r="B15" s="177" t="s">
        <v>319</v>
      </c>
      <c r="C15" s="15" t="s">
        <v>290</v>
      </c>
      <c r="D15" s="15" t="s">
        <v>291</v>
      </c>
      <c r="E15" s="25" t="s">
        <v>324</v>
      </c>
      <c r="F15" s="15" t="s">
        <v>300</v>
      </c>
      <c r="G15" s="25" t="s">
        <v>325</v>
      </c>
      <c r="H15" s="15" t="s">
        <v>326</v>
      </c>
      <c r="I15" s="15" t="s">
        <v>296</v>
      </c>
      <c r="J15" s="25" t="s">
        <v>327</v>
      </c>
    </row>
    <row r="16" spans="1:10" ht="42" customHeight="1">
      <c r="A16" s="176" t="s">
        <v>274</v>
      </c>
      <c r="B16" s="177" t="s">
        <v>319</v>
      </c>
      <c r="C16" s="15" t="s">
        <v>290</v>
      </c>
      <c r="D16" s="15" t="s">
        <v>298</v>
      </c>
      <c r="E16" s="25" t="s">
        <v>328</v>
      </c>
      <c r="F16" s="15" t="s">
        <v>300</v>
      </c>
      <c r="G16" s="25" t="s">
        <v>84</v>
      </c>
      <c r="H16" s="15" t="s">
        <v>329</v>
      </c>
      <c r="I16" s="15" t="s">
        <v>296</v>
      </c>
      <c r="J16" s="25" t="s">
        <v>330</v>
      </c>
    </row>
    <row r="17" spans="1:10" ht="42" customHeight="1">
      <c r="A17" s="176" t="s">
        <v>274</v>
      </c>
      <c r="B17" s="177" t="s">
        <v>319</v>
      </c>
      <c r="C17" s="15" t="s">
        <v>290</v>
      </c>
      <c r="D17" s="15" t="s">
        <v>307</v>
      </c>
      <c r="E17" s="25" t="s">
        <v>308</v>
      </c>
      <c r="F17" s="15" t="s">
        <v>293</v>
      </c>
      <c r="G17" s="25" t="s">
        <v>305</v>
      </c>
      <c r="H17" s="15" t="s">
        <v>302</v>
      </c>
      <c r="I17" s="15" t="s">
        <v>296</v>
      </c>
      <c r="J17" s="25" t="s">
        <v>331</v>
      </c>
    </row>
    <row r="18" spans="1:10" ht="42" customHeight="1">
      <c r="A18" s="176" t="s">
        <v>274</v>
      </c>
      <c r="B18" s="177" t="s">
        <v>319</v>
      </c>
      <c r="C18" s="15" t="s">
        <v>310</v>
      </c>
      <c r="D18" s="15" t="s">
        <v>332</v>
      </c>
      <c r="E18" s="25" t="s">
        <v>333</v>
      </c>
      <c r="F18" s="15" t="s">
        <v>300</v>
      </c>
      <c r="G18" s="25" t="s">
        <v>334</v>
      </c>
      <c r="H18" s="15" t="s">
        <v>326</v>
      </c>
      <c r="I18" s="15" t="s">
        <v>296</v>
      </c>
      <c r="J18" s="25" t="s">
        <v>335</v>
      </c>
    </row>
    <row r="19" spans="1:10" ht="42" customHeight="1">
      <c r="A19" s="176" t="s">
        <v>274</v>
      </c>
      <c r="B19" s="177" t="s">
        <v>319</v>
      </c>
      <c r="C19" s="15" t="s">
        <v>310</v>
      </c>
      <c r="D19" s="15" t="s">
        <v>311</v>
      </c>
      <c r="E19" s="25" t="s">
        <v>336</v>
      </c>
      <c r="F19" s="15" t="s">
        <v>300</v>
      </c>
      <c r="G19" s="25" t="s">
        <v>337</v>
      </c>
      <c r="H19" s="15" t="s">
        <v>338</v>
      </c>
      <c r="I19" s="15" t="s">
        <v>296</v>
      </c>
      <c r="J19" s="25" t="s">
        <v>339</v>
      </c>
    </row>
    <row r="20" spans="1:10" ht="42" customHeight="1">
      <c r="A20" s="176" t="s">
        <v>274</v>
      </c>
      <c r="B20" s="177" t="s">
        <v>319</v>
      </c>
      <c r="C20" s="15" t="s">
        <v>310</v>
      </c>
      <c r="D20" s="15" t="s">
        <v>340</v>
      </c>
      <c r="E20" s="25" t="s">
        <v>341</v>
      </c>
      <c r="F20" s="15" t="s">
        <v>300</v>
      </c>
      <c r="G20" s="25" t="s">
        <v>342</v>
      </c>
      <c r="H20" s="15" t="s">
        <v>326</v>
      </c>
      <c r="I20" s="15" t="s">
        <v>296</v>
      </c>
      <c r="J20" s="25" t="s">
        <v>343</v>
      </c>
    </row>
    <row r="21" spans="1:10" ht="42" customHeight="1">
      <c r="A21" s="176" t="s">
        <v>274</v>
      </c>
      <c r="B21" s="177" t="s">
        <v>319</v>
      </c>
      <c r="C21" s="15" t="s">
        <v>315</v>
      </c>
      <c r="D21" s="15" t="s">
        <v>316</v>
      </c>
      <c r="E21" s="25" t="s">
        <v>316</v>
      </c>
      <c r="F21" s="15" t="s">
        <v>300</v>
      </c>
      <c r="G21" s="25" t="s">
        <v>317</v>
      </c>
      <c r="H21" s="15" t="s">
        <v>302</v>
      </c>
      <c r="I21" s="15" t="s">
        <v>296</v>
      </c>
      <c r="J21" s="25" t="s">
        <v>344</v>
      </c>
    </row>
    <row r="22" spans="1:10" ht="42" customHeight="1">
      <c r="A22" s="176" t="s">
        <v>274</v>
      </c>
      <c r="B22" s="177" t="s">
        <v>319</v>
      </c>
      <c r="C22" s="15" t="s">
        <v>345</v>
      </c>
      <c r="D22" s="15" t="s">
        <v>346</v>
      </c>
      <c r="E22" s="25" t="s">
        <v>341</v>
      </c>
      <c r="F22" s="15" t="s">
        <v>300</v>
      </c>
      <c r="G22" s="25" t="s">
        <v>342</v>
      </c>
      <c r="H22" s="15" t="s">
        <v>326</v>
      </c>
      <c r="I22" s="15" t="s">
        <v>296</v>
      </c>
      <c r="J22" s="25" t="s">
        <v>347</v>
      </c>
    </row>
    <row r="23" spans="1:10" ht="42" customHeight="1">
      <c r="A23" s="176" t="s">
        <v>263</v>
      </c>
      <c r="B23" s="177" t="s">
        <v>348</v>
      </c>
      <c r="C23" s="15" t="s">
        <v>290</v>
      </c>
      <c r="D23" s="15" t="s">
        <v>291</v>
      </c>
      <c r="E23" s="25" t="s">
        <v>349</v>
      </c>
      <c r="F23" s="15" t="s">
        <v>293</v>
      </c>
      <c r="G23" s="25" t="s">
        <v>84</v>
      </c>
      <c r="H23" s="15" t="s">
        <v>350</v>
      </c>
      <c r="I23" s="15" t="s">
        <v>296</v>
      </c>
      <c r="J23" s="25" t="s">
        <v>351</v>
      </c>
    </row>
    <row r="24" spans="1:10" ht="42" customHeight="1">
      <c r="A24" s="176" t="s">
        <v>263</v>
      </c>
      <c r="B24" s="177" t="s">
        <v>348</v>
      </c>
      <c r="C24" s="15" t="s">
        <v>290</v>
      </c>
      <c r="D24" s="15" t="s">
        <v>298</v>
      </c>
      <c r="E24" s="25" t="s">
        <v>352</v>
      </c>
      <c r="F24" s="15" t="s">
        <v>293</v>
      </c>
      <c r="G24" s="25" t="s">
        <v>305</v>
      </c>
      <c r="H24" s="15" t="s">
        <v>302</v>
      </c>
      <c r="I24" s="15" t="s">
        <v>296</v>
      </c>
      <c r="J24" s="25" t="s">
        <v>353</v>
      </c>
    </row>
    <row r="25" spans="1:10" ht="42" customHeight="1">
      <c r="A25" s="176" t="s">
        <v>263</v>
      </c>
      <c r="B25" s="177" t="s">
        <v>348</v>
      </c>
      <c r="C25" s="15" t="s">
        <v>290</v>
      </c>
      <c r="D25" s="15" t="s">
        <v>307</v>
      </c>
      <c r="E25" s="25" t="s">
        <v>352</v>
      </c>
      <c r="F25" s="15" t="s">
        <v>293</v>
      </c>
      <c r="G25" s="25" t="s">
        <v>305</v>
      </c>
      <c r="H25" s="15" t="s">
        <v>302</v>
      </c>
      <c r="I25" s="15" t="s">
        <v>296</v>
      </c>
      <c r="J25" s="25" t="s">
        <v>354</v>
      </c>
    </row>
    <row r="26" spans="1:10" ht="42" customHeight="1">
      <c r="A26" s="176" t="s">
        <v>263</v>
      </c>
      <c r="B26" s="177" t="s">
        <v>348</v>
      </c>
      <c r="C26" s="15" t="s">
        <v>310</v>
      </c>
      <c r="D26" s="15" t="s">
        <v>311</v>
      </c>
      <c r="E26" s="25" t="s">
        <v>355</v>
      </c>
      <c r="F26" s="15" t="s">
        <v>293</v>
      </c>
      <c r="G26" s="25" t="s">
        <v>356</v>
      </c>
      <c r="H26" s="15" t="s">
        <v>302</v>
      </c>
      <c r="I26" s="15" t="s">
        <v>296</v>
      </c>
      <c r="J26" s="25" t="s">
        <v>357</v>
      </c>
    </row>
    <row r="27" spans="1:10" ht="42" customHeight="1">
      <c r="A27" s="176" t="s">
        <v>263</v>
      </c>
      <c r="B27" s="177" t="s">
        <v>348</v>
      </c>
      <c r="C27" s="15" t="s">
        <v>315</v>
      </c>
      <c r="D27" s="15" t="s">
        <v>316</v>
      </c>
      <c r="E27" s="25" t="s">
        <v>358</v>
      </c>
      <c r="F27" s="15" t="s">
        <v>300</v>
      </c>
      <c r="G27" s="25" t="s">
        <v>317</v>
      </c>
      <c r="H27" s="15" t="s">
        <v>302</v>
      </c>
      <c r="I27" s="15" t="s">
        <v>296</v>
      </c>
      <c r="J27" s="25" t="s">
        <v>359</v>
      </c>
    </row>
    <row r="28" spans="1:10" ht="42" customHeight="1">
      <c r="A28" s="176" t="s">
        <v>270</v>
      </c>
      <c r="B28" s="177" t="s">
        <v>360</v>
      </c>
      <c r="C28" s="15" t="s">
        <v>290</v>
      </c>
      <c r="D28" s="15" t="s">
        <v>291</v>
      </c>
      <c r="E28" s="25" t="s">
        <v>361</v>
      </c>
      <c r="F28" s="15" t="s">
        <v>300</v>
      </c>
      <c r="G28" s="25" t="s">
        <v>362</v>
      </c>
      <c r="H28" s="15" t="s">
        <v>363</v>
      </c>
      <c r="I28" s="15" t="s">
        <v>296</v>
      </c>
      <c r="J28" s="25" t="s">
        <v>364</v>
      </c>
    </row>
    <row r="29" spans="1:10" ht="42" customHeight="1">
      <c r="A29" s="176" t="s">
        <v>270</v>
      </c>
      <c r="B29" s="177" t="s">
        <v>360</v>
      </c>
      <c r="C29" s="15" t="s">
        <v>290</v>
      </c>
      <c r="D29" s="15" t="s">
        <v>291</v>
      </c>
      <c r="E29" s="25" t="s">
        <v>365</v>
      </c>
      <c r="F29" s="15" t="s">
        <v>300</v>
      </c>
      <c r="G29" s="25" t="s">
        <v>366</v>
      </c>
      <c r="H29" s="15" t="s">
        <v>367</v>
      </c>
      <c r="I29" s="15" t="s">
        <v>296</v>
      </c>
      <c r="J29" s="25" t="s">
        <v>368</v>
      </c>
    </row>
    <row r="30" spans="1:10" ht="42" customHeight="1">
      <c r="A30" s="176" t="s">
        <v>270</v>
      </c>
      <c r="B30" s="177" t="s">
        <v>360</v>
      </c>
      <c r="C30" s="15" t="s">
        <v>290</v>
      </c>
      <c r="D30" s="15" t="s">
        <v>291</v>
      </c>
      <c r="E30" s="25" t="s">
        <v>369</v>
      </c>
      <c r="F30" s="15" t="s">
        <v>293</v>
      </c>
      <c r="G30" s="25" t="s">
        <v>370</v>
      </c>
      <c r="H30" s="15" t="s">
        <v>350</v>
      </c>
      <c r="I30" s="15" t="s">
        <v>296</v>
      </c>
      <c r="J30" s="25" t="s">
        <v>371</v>
      </c>
    </row>
    <row r="31" spans="1:10" ht="42" customHeight="1">
      <c r="A31" s="176" t="s">
        <v>270</v>
      </c>
      <c r="B31" s="177" t="s">
        <v>360</v>
      </c>
      <c r="C31" s="15" t="s">
        <v>290</v>
      </c>
      <c r="D31" s="15" t="s">
        <v>298</v>
      </c>
      <c r="E31" s="25" t="s">
        <v>372</v>
      </c>
      <c r="F31" s="15" t="s">
        <v>293</v>
      </c>
      <c r="G31" s="25" t="s">
        <v>305</v>
      </c>
      <c r="H31" s="15" t="s">
        <v>302</v>
      </c>
      <c r="I31" s="15" t="s">
        <v>296</v>
      </c>
      <c r="J31" s="25" t="s">
        <v>373</v>
      </c>
    </row>
    <row r="32" spans="1:10" ht="42" customHeight="1">
      <c r="A32" s="176" t="s">
        <v>270</v>
      </c>
      <c r="B32" s="177" t="s">
        <v>360</v>
      </c>
      <c r="C32" s="15" t="s">
        <v>290</v>
      </c>
      <c r="D32" s="15" t="s">
        <v>298</v>
      </c>
      <c r="E32" s="25" t="s">
        <v>374</v>
      </c>
      <c r="F32" s="15" t="s">
        <v>293</v>
      </c>
      <c r="G32" s="25" t="s">
        <v>305</v>
      </c>
      <c r="H32" s="15" t="s">
        <v>302</v>
      </c>
      <c r="I32" s="15" t="s">
        <v>296</v>
      </c>
      <c r="J32" s="25" t="s">
        <v>375</v>
      </c>
    </row>
    <row r="33" spans="1:10" ht="42" customHeight="1">
      <c r="A33" s="176" t="s">
        <v>270</v>
      </c>
      <c r="B33" s="177" t="s">
        <v>360</v>
      </c>
      <c r="C33" s="15" t="s">
        <v>290</v>
      </c>
      <c r="D33" s="15" t="s">
        <v>307</v>
      </c>
      <c r="E33" s="25" t="s">
        <v>308</v>
      </c>
      <c r="F33" s="15" t="s">
        <v>293</v>
      </c>
      <c r="G33" s="25" t="s">
        <v>305</v>
      </c>
      <c r="H33" s="15" t="s">
        <v>302</v>
      </c>
      <c r="I33" s="15" t="s">
        <v>296</v>
      </c>
      <c r="J33" s="25" t="s">
        <v>376</v>
      </c>
    </row>
    <row r="34" spans="1:10" ht="42" customHeight="1">
      <c r="A34" s="176" t="s">
        <v>270</v>
      </c>
      <c r="B34" s="177" t="s">
        <v>360</v>
      </c>
      <c r="C34" s="15" t="s">
        <v>310</v>
      </c>
      <c r="D34" s="15" t="s">
        <v>311</v>
      </c>
      <c r="E34" s="25" t="s">
        <v>377</v>
      </c>
      <c r="F34" s="15" t="s">
        <v>293</v>
      </c>
      <c r="G34" s="25" t="s">
        <v>305</v>
      </c>
      <c r="H34" s="15" t="s">
        <v>302</v>
      </c>
      <c r="I34" s="15" t="s">
        <v>296</v>
      </c>
      <c r="J34" s="25" t="s">
        <v>378</v>
      </c>
    </row>
    <row r="35" spans="1:10" ht="42" customHeight="1">
      <c r="A35" s="176" t="s">
        <v>270</v>
      </c>
      <c r="B35" s="177" t="s">
        <v>360</v>
      </c>
      <c r="C35" s="15" t="s">
        <v>310</v>
      </c>
      <c r="D35" s="15" t="s">
        <v>311</v>
      </c>
      <c r="E35" s="25" t="s">
        <v>379</v>
      </c>
      <c r="F35" s="15" t="s">
        <v>293</v>
      </c>
      <c r="G35" s="25" t="s">
        <v>356</v>
      </c>
      <c r="H35" s="15" t="s">
        <v>302</v>
      </c>
      <c r="I35" s="15" t="s">
        <v>296</v>
      </c>
      <c r="J35" s="25" t="s">
        <v>380</v>
      </c>
    </row>
    <row r="36" spans="1:10" ht="42" customHeight="1">
      <c r="A36" s="176" t="s">
        <v>270</v>
      </c>
      <c r="B36" s="177" t="s">
        <v>360</v>
      </c>
      <c r="C36" s="15" t="s">
        <v>315</v>
      </c>
      <c r="D36" s="15" t="s">
        <v>316</v>
      </c>
      <c r="E36" s="25" t="s">
        <v>316</v>
      </c>
      <c r="F36" s="15" t="s">
        <v>300</v>
      </c>
      <c r="G36" s="25" t="s">
        <v>317</v>
      </c>
      <c r="H36" s="15" t="s">
        <v>302</v>
      </c>
      <c r="I36" s="15" t="s">
        <v>296</v>
      </c>
      <c r="J36" s="25" t="s">
        <v>318</v>
      </c>
    </row>
  </sheetData>
  <mergeCells count="10">
    <mergeCell ref="A23:A27"/>
    <mergeCell ref="B23:B27"/>
    <mergeCell ref="A28:A36"/>
    <mergeCell ref="B28:B36"/>
    <mergeCell ref="A2:J2"/>
    <mergeCell ref="A3:H3"/>
    <mergeCell ref="A8:A13"/>
    <mergeCell ref="B8:B13"/>
    <mergeCell ref="A14:A22"/>
    <mergeCell ref="B14:B22"/>
  </mergeCells>
  <phoneticPr fontId="16"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上级转移支付补助项目支出预算表11!Print_Titles</vt:lpstr>
      <vt:lpstr>'市对下转移支付绩效目标表09-2'!Print_Titles</vt:lpstr>
      <vt:lpstr>'市对下转移支付预算表09-1'!Print_Titles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昆明市供销合作社联合社</cp:lastModifiedBy>
  <dcterms:modified xsi:type="dcterms:W3CDTF">2026-02-26T02:39:36Z</dcterms:modified>
</cp:coreProperties>
</file>